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88" documentId="13_ncr:1_{F6CB121F-512D-4AA6-A0C1-0FB36C537598}" xr6:coauthVersionLast="47" xr6:coauthVersionMax="47" xr10:uidLastSave="{6B069724-52DC-4E1D-A7EF-AC842C758CBB}"/>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<sst xmlns="http://schemas.openxmlformats.org/spreadsheetml/2006/main" count="179058" uniqueCount="39106">
  <si>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</si>
  <si>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</si>
  <si>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</si>
  <si>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</si>
  <si>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</si>
  <si>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</si>
  <si>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</si>
  <si>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</si>
  <si>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</si>
  <si>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</si>
  <si>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</si>
  <si>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</si>
  <si>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</si>
  <si>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</si>
  <si>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</si>
  <si>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</si>
  <si>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</si>
  <si>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</si>
  <si>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</si>
  <si>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</si>
  <si>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</si>
  <si>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</si>
  <si>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</si>
  <si>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</si>
  <si>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</si>
  <si>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</si>
  <si>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</si>
  <si>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</si>
  <si>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</si>
  <si>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</si>
  <si>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</si>
  <si>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</si>
  <si>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</si>
  <si>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</si>
  <si>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</si>
  <si>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</si>
  <si>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</si>
  <si>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</si>
  <si>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</si>
  <si>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</si>
  <si>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</si>
  <si>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</si>
  <si>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</si>
  <si>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</si>
  <si>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</si>
  <si>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</si>
  <si>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</si>
  <si>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</si>
  <si>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</si>
  <si>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</si>
  <si>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</si>
  <si>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</si>
  <si>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</si>
  <si>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</si>
  <si>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</si>
  <si>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</si>
  <si>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</si>
  <si>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</si>
  <si>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</si>
  <si>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</si>
  <si>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</si>
  <si>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</si>
  <si>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</si>
  <si>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</si>
  <si>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</si>
  <si>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</si>
  <si>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</si>
  <si>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</si>
  <si>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</si>
  <si>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</si>
  <si>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</si>
  <si>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</si>
  <si>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</si>
  <si>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</si>
  <si>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</si>
  <si>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</si>
  <si>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</si>
  <si>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</si>
  <si>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</si>
  <si>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</si>
  <si>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</si>
  <si>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</si>
  <si>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</si>
  <si>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</si>
  <si>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</si>
  <si>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</si>
  <si>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</si>
  <si>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</si>
  <si>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</si>
  <si>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</si>
  <si>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</si>
  <si>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</si>
  <si>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</si>
  <si>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</si>
  <si>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</si>
  <si>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</si>
  <si>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</si>
  <si>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</si>
  <si>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</si>
  <si>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</si>
  <si>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</si>
  <si>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</si>
  <si>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</si>
  <si>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</si>
  <si>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</si>
  <si>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</si>
  <si>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</si>
  <si>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</si>
  <si>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</si>
  <si>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</si>
  <si>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</si>
  <si>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</si>
  <si>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</si>
  <si>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</si>
  <si>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</si>
  <si>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</si>
  <si>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</si>
  <si>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</si>
  <si>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</si>
  <si>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</si>
  <si>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</si>
  <si>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</si>
  <si>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</si>
  <si>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</si>
  <si>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</si>
  <si>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</si>
  <si>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</si>
  <si>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</si>
  <si>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</si>
  <si>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</si>
  <si>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</si>
  <si>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</si>
  <si>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</si>
  <si>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</si>
  <si>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</si>
  <si>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</si>
  <si>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</si>
  <si>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</si>
  <si>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</si>
  <si>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</si>
  <si>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</si>
  <si>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</si>
  <si>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</si>
  <si>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</si>
  <si>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</si>
  <si>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</si>
  <si>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</si>
  <si>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</si>
  <si>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</si>
  <si>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</si>
  <si>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</si>
  <si>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</si>
  <si>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</si>
  <si>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</si>
  <si>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</si>
  <si>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</si>
  <si>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</si>
  <si>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</si>
  <si>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</si>
  <si>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</si>
  <si>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</si>
  <si>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</si>
  <si>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</si>
  <si>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</si>
  <si>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</si>
  <si>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</si>
  <si>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</si>
  <si>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</si>
  <si>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</si>
  <si>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</si>
  <si>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</si>
  <si>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</si>
  <si>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</si>
  <si>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</si>
  <si>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</si>
  <si>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</si>
  <si>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</si>
  <si>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</si>
  <si>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</si>
  <si>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</si>
  <si>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</si>
  <si>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</si>
  <si>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</si>
  <si>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</si>
  <si>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</si>
  <si>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</si>
  <si>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</si>
  <si>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</si>
  <si>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</si>
  <si>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</si>
  <si>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</si>
  <si>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</si>
  <si>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</si>
  <si>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</si>
  <si>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</si>
  <si>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</si>
  <si>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</si>
  <si>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</si>
  <si>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</si>
  <si>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</si>
  <si>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</si>
  <si>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</si>
  <si>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</si>
  <si>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</si>
  <si>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</si>
  <si>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</si>
  <si>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</si>
  <si>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</si>
  <si>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</si>
  <si>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</si>
  <si>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</si>
  <si>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</si>
  <si>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</si>
  <si>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</si>
  <si>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</si>
  <si>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</si>
  <si>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</si>
  <si>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</si>
  <si>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</si>
  <si>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</si>
  <si>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</si>
  <si>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</si>
  <si>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</si>
  <si>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</si>
  <si>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</si>
  <si>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</si>
  <si>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</si>
  <si>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</si>
  <si>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</si>
  <si>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</si>
  <si>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</si>
  <si>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</si>
  <si>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</si>
  <si>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</si>
  <si>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</si>
  <si>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</si>
  <si>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</si>
  <si>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</si>
  <si>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</si>
  <si>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</si>
  <si>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</si>
  <si>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</si>
  <si>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</si>
  <si>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</si>
  <si>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</si>
  <si>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</si>
  <si>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</si>
  <si>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</si>
  <si>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</si>
  <si>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</si>
  <si>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</si>
  <si>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</si>
  <si>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</si>
  <si>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</si>
  <si>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</si>
  <si>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</si>
  <si>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</si>
  <si>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</si>
  <si>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</si>
  <si>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</si>
  <si>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</si>
  <si>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</si>
  <si>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</si>
  <si>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</si>
  <si>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</si>
  <si>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</si>
  <si>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</si>
  <si>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</si>
  <si>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</si>
  <si>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</si>
  <si>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</si>
  <si>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</si>
  <si>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</si>
  <si>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</si>
  <si>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</si>
  <si>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</si>
  <si>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</si>
  <si>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</si>
  <si>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</si>
  <si>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</si>
  <si>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</si>
  <si>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</si>
  <si>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</si>
  <si>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</si>
  <si>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</si>
  <si>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</si>
  <si>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</si>
  <si>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</si>
  <si>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</si>
  <si>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</si>
  <si>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</si>
  <si>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</si>
  <si>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</si>
  <si>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</si>
  <si>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</si>
  <si>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</si>
  <si>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</si>
  <si>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</si>
  <si>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</si>
  <si>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</si>
  <si>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</si>
  <si>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</si>
  <si>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</si>
  <si>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</si>
  <si>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</si>
  <si>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</si>
  <si>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</si>
  <si>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</si>
  <si>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</si>
  <si>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</si>
  <si>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</si>
  <si>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</si>
  <si>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</si>
  <si>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</si>
  <si>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</si>
  <si>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</si>
  <si>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</si>
  <si>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</si>
  <si>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</si>
  <si>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</si>
  <si>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</si>
  <si>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</si>
  <si>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</si>
  <si>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</si>
  <si>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</si>
  <si>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</si>
  <si>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</si>
  <si>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</si>
  <si>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</si>
  <si>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</si>
  <si>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</si>
  <si>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</si>
  <si>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</si>
  <si>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</si>
  <si>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</si>
  <si>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</si>
  <si>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</si>
  <si>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</si>
  <si>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</si>
  <si>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</si>
  <si>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</si>
  <si>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</si>
  <si>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</si>
  <si>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</si>
  <si>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</si>
  <si>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</si>
  <si>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</si>
  <si>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</si>
  <si>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</si>
  <si>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</si>
  <si>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</si>
  <si>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</si>
  <si>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</si>
  <si>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</si>
  <si>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</si>
  <si>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</si>
  <si>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</si>
  <si>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</si>
  <si>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</si>
  <si>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</si>
  <si>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</si>
  <si>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</si>
  <si>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</si>
  <si>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</si>
  <si>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</si>
  <si>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</si>
  <si>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</si>
  <si>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</si>
  <si>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</si>
  <si>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</si>
  <si>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</si>
  <si>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</si>
  <si>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</si>
  <si>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</si>
  <si>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</si>
  <si>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</si>
  <si>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</si>
  <si>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</si>
  <si>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</si>
  <si>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</si>
  <si>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</si>
  <si>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</si>
  <si>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</si>
  <si>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</si>
  <si>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</si>
  <si>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</si>
  <si>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</si>
  <si>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</si>
  <si>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</si>
  <si>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</si>
  <si>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</si>
  <si>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</si>
  <si>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</si>
  <si>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</si>
  <si>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</si>
  <si>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</si>
  <si>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</si>
  <si>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</si>
  <si>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</si>
  <si>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</si>
  <si>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</si>
  <si>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</si>
  <si>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</si>
  <si>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</si>
  <si>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</si>
  <si>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</si>
  <si>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</si>
  <si>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</si>
  <si>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</si>
  <si>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</si>
  <si>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</si>
  <si>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</si>
  <si>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</si>
  <si>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</si>
  <si>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</si>
  <si>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</si>
  <si>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</si>
  <si>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</si>
  <si>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</si>
  <si>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</si>
  <si>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</si>
  <si>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</si>
  <si>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</si>
  <si>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</si>
  <si>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</si>
  <si>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</si>
  <si>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</si>
  <si>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</si>
  <si>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</si>
  <si>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</si>
  <si>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</si>
  <si>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</si>
  <si>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</si>
  <si>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</si>
  <si>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</si>
  <si>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</si>
  <si>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</si>
  <si>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</si>
  <si>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</si>
  <si>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</si>
  <si>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</si>
  <si>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</si>
  <si>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</si>
  <si>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</si>
  <si>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</si>
  <si>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</si>
  <si>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</si>
  <si>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</si>
  <si>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</si>
  <si>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</si>
  <si>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</si>
  <si>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</si>
  <si>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</si>
  <si>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</si>
  <si>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</si>
  <si>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</si>
  <si>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</si>
  <si>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</si>
  <si>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</si>
  <si>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</si>
  <si>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</si>
  <si>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</si>
  <si>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</si>
  <si>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</si>
  <si>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</si>
  <si>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</si>
  <si>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</si>
  <si>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</si>
  <si>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</si>
  <si>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</si>
  <si>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</si>
  <si>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</si>
  <si>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</si>
  <si>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</si>
  <si>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</si>
  <si>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</si>
  <si>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</si>
  <si>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</si>
  <si>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</si>
  <si>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</si>
  <si>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</si>
  <si>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</si>
  <si>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</si>
  <si>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</si>
  <si>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</si>
  <si>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</si>
  <si>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</si>
  <si>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</si>
  <si>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</si>
  <si>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</si>
  <si>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</si>
  <si>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</si>
  <si>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</si>
  <si>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</si>
  <si>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</si>
  <si>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</si>
  <si>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</si>
  <si>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</si>
  <si>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</si>
  <si>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</si>
  <si>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</si>
  <si>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</si>
  <si>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</si>
  <si>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</si>
  <si>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</si>
  <si>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</si>
  <si>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</si>
  <si>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</si>
  <si>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</si>
  <si>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</si>
  <si>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</si>
  <si>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</si>
  <si>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</si>
  <si>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</si>
  <si>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</si>
  <si>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</si>
  <si>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</si>
  <si>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</si>
  <si>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</si>
  <si>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</si>
  <si>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</si>
  <si>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</si>
  <si>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</si>
  <si>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</si>
  <si>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</si>
  <si>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</si>
  <si>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</si>
  <si>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</si>
  <si>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</si>
  <si>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</si>
  <si>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</si>
  <si>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</si>
  <si>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</si>
  <si>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</si>
  <si>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</si>
  <si>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</si>
  <si>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</si>
  <si>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</si>
  <si>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</si>
  <si>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</si>
  <si>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</si>
  <si>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</si>
  <si>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</si>
  <si>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</si>
  <si>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</si>
  <si>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</si>
  <si>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</si>
  <si>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</si>
  <si>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</si>
  <si>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</si>
  <si>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</si>
  <si>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</si>
  <si>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</si>
  <si>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</si>
  <si>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</si>
  <si>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</si>
  <si>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</si>
  <si>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</si>
  <si>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</si>
  <si>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</si>
  <si>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</si>
  <si>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</si>
  <si>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</si>
  <si>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</si>
  <si>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</si>
  <si>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</si>
  <si>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</si>
  <si>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</si>
  <si>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</si>
  <si>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</si>
  <si>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</si>
  <si>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</si>
  <si>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</si>
  <si>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</si>
  <si>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</si>
  <si>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</si>
  <si>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</si>
  <si>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</si>
  <si>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</si>
  <si>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</si>
  <si>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</si>
  <si>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</si>
  <si>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</si>
  <si>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</si>
  <si>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</si>
  <si>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</si>
  <si>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</si>
  <si>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</si>
  <si>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</si>
  <si>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</si>
  <si>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</si>
  <si>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</si>
  <si>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</si>
  <si>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</si>
  <si>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</si>
  <si>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</si>
  <si>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</si>
  <si>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</si>
  <si>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</si>
  <si>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</si>
  <si>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</si>
  <si>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</si>
  <si>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</si>
  <si>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</si>
  <si>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</si>
  <si>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</si>
  <si>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</si>
  <si>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</si>
  <si>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</si>
  <si>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</si>
  <si>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</si>
  <si>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</si>
  <si>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</si>
  <si>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</si>
  <si>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</si>
  <si>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</si>
  <si>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</si>
  <si>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</si>
  <si>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</si>
  <si>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</si>
  <si>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</si>
  <si>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</si>
  <si>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</si>
  <si>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</si>
  <si>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</si>
  <si>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</si>
  <si>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</si>
  <si>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</si>
  <si>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</si>
  <si>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</si>
  <si>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</si>
  <si>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</si>
  <si>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</si>
  <si>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</si>
  <si>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</si>
  <si>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</si>
  <si>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</si>
  <si>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</si>
  <si>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</si>
  <si>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</si>
  <si>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</si>
  <si>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</si>
  <si>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</si>
  <si>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</si>
  <si>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</si>
  <si>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</si>
  <si>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</si>
  <si>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</si>
  <si>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</si>
  <si>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</si>
  <si>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</si>
  <si>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</si>
  <si>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</si>
  <si>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</si>
  <si>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</si>
  <si>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</si>
  <si>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</si>
  <si>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</si>
  <si>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</si>
  <si>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</si>
  <si>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</si>
  <si>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</si>
  <si>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</si>
  <si>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</si>
  <si>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</si>
  <si>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</si>
  <si>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</si>
  <si>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</si>
  <si>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</si>
  <si>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</si>
  <si>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</si>
  <si>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</si>
  <si>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</si>
  <si>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</si>
  <si>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</si>
  <si>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</si>
  <si>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</si>
  <si>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</si>
  <si>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</si>
  <si>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</si>
  <si>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</si>
  <si>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</si>
  <si>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</si>
  <si>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</si>
  <si>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</si>
  <si>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</si>
  <si>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</si>
  <si>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</si>
  <si>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</si>
  <si>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</si>
  <si>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</si>
  <si>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</si>
  <si>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</si>
  <si>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</si>
  <si>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</si>
  <si>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</si>
  <si>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</si>
  <si>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</si>
  <si>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</si>
  <si>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</si>
  <si>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</si>
  <si>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</si>
  <si>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</si>
  <si>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</si>
  <si>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</si>
  <si>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</si>
  <si>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</si>
  <si>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</si>
  <si>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</si>
  <si>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</si>
  <si>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</si>
  <si>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</si>
  <si>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</si>
  <si>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</si>
  <si>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</si>
  <si>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</si>
  <si>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</si>
  <si>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</si>
  <si>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</si>
  <si>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</si>
  <si>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</si>
  <si>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</si>
  <si>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</si>
  <si>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</si>
  <si>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</si>
  <si>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</si>
  <si>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</si>
  <si>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</si>
  <si>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</si>
  <si>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</si>
  <si>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</si>
  <si>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</si>
  <si>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</si>
  <si>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</si>
  <si>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</si>
  <si>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</si>
  <si>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</si>
  <si>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</si>
  <si>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</si>
  <si>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</si>
  <si>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</si>
  <si>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</si>
  <si>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</si>
  <si>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</si>
  <si>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</si>
  <si>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</si>
  <si>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</si>
  <si>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</si>
  <si>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</si>
  <si>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</si>
  <si>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</si>
  <si>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</si>
  <si>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</si>
  <si>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</si>
  <si>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</si>
  <si>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</si>
  <si>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</si>
  <si>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</si>
  <si>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</si>
  <si>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</si>
  <si>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</si>
  <si>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</si>
  <si>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</si>
  <si>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</si>
  <si>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</si>
  <si>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</si>
  <si>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</si>
  <si>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</si>
  <si>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</si>
  <si>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</si>
  <si>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</si>
  <si>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</si>
  <si>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</si>
  <si>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</si>
  <si>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</si>
  <si>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</si>
  <si>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</si>
  <si>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</si>
  <si>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</si>
  <si>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</si>
  <si>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</si>
  <si>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</si>
  <si>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</si>
  <si>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</si>
  <si>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</si>
  <si>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</si>
  <si>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</si>
  <si>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</si>
  <si>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</si>
  <si>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</si>
  <si>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</si>
  <si>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</si>
  <si>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</si>
  <si>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</si>
  <si>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</si>
  <si>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</si>
  <si>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</si>
  <si>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</si>
  <si>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</si>
  <si>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</si>
  <si>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</si>
  <si>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</si>
  <si>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</si>
  <si>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</si>
  <si>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</si>
  <si>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</si>
  <si>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</si>
  <si>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</si>
  <si>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</si>
  <si>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</si>
  <si>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</si>
  <si>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</si>
  <si>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</si>
  <si>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</si>
  <si>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</si>
  <si>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</si>
  <si>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</si>
  <si>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</si>
  <si>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</si>
  <si>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</si>
  <si>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</si>
  <si>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</si>
  <si>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</si>
  <si>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</si>
  <si>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</si>
  <si>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</si>
  <si>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</si>
  <si>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</si>
  <si>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</si>
  <si>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</si>
  <si>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</si>
  <si>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</si>
  <si>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</si>
  <si>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</si>
  <si>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</si>
  <si>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</si>
  <si>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</si>
  <si>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</si>
  <si>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</si>
  <si>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</si>
  <si>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</si>
  <si>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</si>
  <si>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</si>
  <si>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</si>
  <si>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</si>
  <si>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</si>
  <si>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</si>
  <si>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</si>
  <si>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</si>
  <si>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</si>
  <si>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</si>
  <si>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</si>
  <si>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</si>
  <si>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</si>
  <si>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</si>
  <si>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</si>
  <si>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</si>
  <si>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</si>
  <si>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</si>
  <si>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</si>
  <si>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</si>
  <si>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</si>
  <si>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</si>
  <si>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</si>
  <si>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</si>
  <si>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</si>
  <si>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</si>
  <si>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</si>
  <si>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</si>
  <si>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</si>
  <si>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</si>
  <si>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</si>
  <si>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</si>
  <si>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</si>
  <si>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</si>
  <si>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</si>
  <si>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</si>
  <si>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</si>
  <si>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</si>
  <si>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</si>
  <si>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</si>
  <si>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</si>
  <si>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</si>
  <si>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</si>
  <si>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</si>
  <si>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</si>
  <si>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</si>
  <si>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</si>
  <si>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</si>
  <si>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</si>
  <si>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</si>
  <si>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</si>
  <si>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</si>
  <si>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</si>
  <si>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</si>
  <si>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</si>
  <si>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</si>
  <si>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</si>
  <si>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</si>
  <si>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</si>
  <si>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</si>
  <si>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</si>
  <si>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</si>
  <si>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</si>
  <si>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</si>
  <si>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</si>
  <si>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</si>
  <si>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</si>
  <si>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</si>
  <si>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</si>
  <si>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</si>
  <si>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</si>
  <si>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</si>
  <si>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</si>
  <si>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</si>
  <si>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</si>
  <si>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</si>
  <si>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</si>
  <si>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</si>
  <si>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</si>
  <si>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</si>
  <si>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</si>
  <si>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</si>
  <si>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</si>
  <si>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</si>
  <si>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</si>
  <si>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</si>
  <si>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</si>
  <si>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</si>
  <si>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</si>
  <si>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</si>
  <si>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</si>
  <si>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</si>
  <si>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</si>
  <si>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</si>
  <si>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</si>
  <si>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</si>
  <si>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</si>
  <si>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</si>
  <si>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</si>
  <si>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</si>
  <si>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</si>
  <si>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</si>
  <si>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</si>
  <si>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</si>
  <si>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</si>
  <si>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</si>
  <si>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</si>
  <si>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</si>
  <si>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</si>
  <si>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</si>
  <si>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</si>
  <si>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</si>
  <si>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</si>
  <si>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</si>
  <si>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</si>
  <si>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</si>
  <si>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</si>
  <si>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</si>
  <si>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</si>
  <si>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</si>
  <si>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</si>
  <si>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</si>
  <si>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</si>
  <si>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</si>
  <si>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</si>
  <si>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</si>
  <si>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</si>
  <si>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</si>
  <si>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</si>
  <si>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</si>
  <si>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</si>
  <si>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</si>
  <si>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</si>
  <si>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</si>
  <si>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</si>
  <si>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</si>
  <si>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</si>
  <si>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</si>
  <si>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</si>
  <si>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</si>
  <si>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</si>
  <si>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</si>
  <si>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</si>
  <si>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</si>
  <si>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</si>
  <si>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</si>
  <si>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</si>
  <si>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</si>
  <si>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</si>
  <si>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</si>
  <si>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</si>
  <si>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</si>
  <si>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</si>
  <si>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</si>
  <si>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</si>
  <si>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</si>
  <si>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</si>
  <si>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</si>
  <si>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</si>
  <si>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</si>
  <si>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</si>
  <si>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</si>
  <si>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</si>
  <si>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</si>
  <si>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</si>
  <si>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</si>
  <si>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</si>
  <si>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</si>
  <si>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</si>
  <si>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</si>
  <si>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</si>
  <si>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</si>
  <si>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</si>
  <si>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</si>
  <si>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</si>
  <si>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</si>
  <si>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</si>
  <si>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</si>
  <si>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</si>
  <si>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</si>
  <si>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</si>
  <si>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</si>
  <si>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</si>
  <si>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</si>
  <si>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</si>
  <si>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</si>
  <si>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</si>
  <si>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</si>
  <si>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</si>
  <si>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</si>
  <si>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</si>
  <si>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</si>
  <si>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</si>
  <si>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</si>
  <si>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</si>
  <si>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</si>
  <si>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</si>
  <si>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</si>
  <si>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</si>
  <si>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</si>
  <si>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</si>
  <si>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</si>
  <si>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</si>
  <si>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</si>
  <si>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</si>
  <si>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</si>
  <si>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</si>
  <si>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</si>
  <si>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</si>
  <si>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</si>
  <si>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</si>
  <si>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</si>
  <si>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</si>
  <si>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</si>
  <si>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</si>
  <si>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</si>
  <si>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</si>
  <si>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</si>
  <si>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</si>
  <si>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</si>
  <si>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</si>
  <si>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</si>
  <si>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</si>
  <si>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</si>
  <si>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</si>
  <si>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</si>
  <si>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</si>
  <si>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</si>
  <si>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</si>
  <si>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</si>
  <si>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</si>
  <si>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</si>
  <si>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</si>
  <si>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</si>
  <si>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</si>
  <si>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</si>
  <si>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</si>
  <si>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</si>
  <si>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</si>
  <si>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</si>
  <si>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</si>
  <si>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</si>
  <si>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</si>
  <si>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</si>
  <si>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</si>
  <si>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</si>
  <si>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</si>
  <si>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</si>
  <si>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</si>
  <si>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</si>
  <si>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</si>
  <si>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</si>
  <si>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</si>
  <si>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</si>
  <si>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</si>
  <si>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</si>
  <si>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</si>
  <si>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</si>
  <si>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</si>
  <si>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</si>
  <si>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</si>
  <si>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</si>
  <si>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</si>
  <si>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</si>
  <si>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</si>
  <si>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</si>
  <si>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</si>
  <si>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</si>
  <si>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</si>
  <si>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</si>
  <si>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</si>
  <si>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</si>
  <si>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</si>
  <si>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</si>
  <si>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</si>
  <si>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</si>
  <si>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</si>
  <si>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</si>
  <si>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</si>
  <si>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</si>
  <si>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</si>
  <si>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</si>
  <si>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</si>
  <si>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</si>
  <si>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</si>
  <si>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</si>
  <si>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</si>
  <si>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</si>
  <si>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</si>
  <si>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</si>
  <si>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</si>
  <si>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</si>
  <si>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</si>
  <si>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</si>
  <si>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</si>
  <si>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</si>
  <si>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</si>
  <si>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</si>
  <si>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</si>
  <si>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</si>
  <si>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</si>
  <si>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</si>
  <si>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</si>
  <si>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</si>
  <si>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</si>
  <si>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</si>
  <si>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</si>
  <si>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</si>
  <si>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</si>
  <si>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</si>
  <si>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</si>
  <si>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</si>
  <si>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</si>
  <si>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</si>
  <si>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</si>
  <si>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</si>
  <si>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</si>
  <si>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</si>
  <si>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</si>
  <si>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</si>
  <si>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</si>
  <si>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</si>
  <si>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</si>
  <si>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</si>
  <si>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</si>
  <si>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</si>
  <si>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</si>
  <si>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</si>
  <si>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</si>
  <si>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</si>
  <si>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</si>
  <si>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</si>
  <si>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</si>
  <si>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</si>
  <si>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</si>
  <si>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</si>
  <si>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</si>
  <si>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</si>
  <si>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</si>
  <si>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</si>
  <si>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</si>
  <si>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</si>
  <si>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</si>
  <si>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</si>
  <si>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</si>
  <si>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</si>
  <si>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</si>
  <si>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</si>
  <si>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</si>
  <si>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</si>
  <si>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</si>
  <si>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</si>
  <si>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</si>
  <si>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</si>
  <si>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</si>
  <si>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</si>
  <si>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</si>
  <si>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</si>
  <si>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</si>
  <si>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</si>
  <si>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</si>
  <si>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</si>
  <si>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</si>
  <si>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</si>
  <si>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</si>
  <si>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</si>
  <si>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</si>
  <si>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</si>
  <si>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</si>
  <si>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</si>
  <si>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</si>
  <si>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</si>
  <si>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</si>
  <si>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</si>
  <si>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</si>
  <si>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</si>
  <si>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</si>
  <si>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</si>
  <si>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</si>
  <si>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</si>
  <si>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</si>
  <si>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</si>
  <si>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</si>
  <si>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</si>
  <si>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</si>
  <si>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</si>
  <si>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</si>
  <si>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</si>
  <si>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</si>
  <si>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</si>
  <si>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</si>
  <si>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</si>
  <si>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</si>
  <si>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</si>
  <si>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</si>
  <si>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</si>
  <si>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</si>
  <si>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</si>
  <si>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</si>
  <si>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</si>
  <si>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</si>
  <si>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</si>
  <si>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</si>
  <si>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</si>
  <si>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</si>
  <si>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</si>
  <si>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</si>
  <si>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</si>
  <si>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</si>
  <si>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</si>
  <si>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</si>
  <si>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</si>
  <si>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</si>
  <si>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</si>
  <si>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</si>
  <si>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</si>
  <si>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</si>
  <si>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</si>
  <si>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</si>
  <si>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</si>
  <si>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</si>
  <si>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</si>
  <si>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</si>
  <si>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</si>
  <si>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</si>
  <si>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</si>
  <si>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</si>
  <si>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</si>
  <si>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</si>
  <si>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</si>
  <si>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</si>
  <si>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</si>
  <si>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</si>
  <si>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</si>
  <si>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</si>
  <si>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</si>
  <si>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</si>
  <si>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</si>
  <si>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</si>
  <si>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</si>
  <si>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</si>
  <si>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</si>
  <si>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</si>
  <si>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</si>
  <si>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</si>
  <si>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</si>
  <si>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</si>
  <si>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</si>
  <si>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</si>
  <si>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</si>
  <si>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</si>
  <si>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</si>
  <si>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</si>
  <si>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</si>
  <si>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</si>
  <si>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</si>
  <si>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</si>
  <si>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</si>
  <si>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</si>
  <si>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</si>
  <si>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</si>
  <si>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</si>
  <si>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</si>
  <si>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</si>
  <si>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</si>
  <si>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</si>
  <si>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</si>
  <si>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</si>
  <si>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</si>
  <si>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</si>
  <si>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</si>
  <si>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</si>
  <si>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</si>
  <si>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</si>
  <si>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</si>
  <si>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</si>
  <si>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</si>
  <si>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</si>
  <si>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</si>
  <si>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</si>
  <si>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</si>
  <si>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</si>
  <si>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</si>
  <si>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</si>
  <si>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</si>
  <si>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</si>
  <si>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</si>
  <si>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</si>
  <si>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</si>
  <si>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</si>
  <si>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</si>
  <si>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</si>
  <si>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</si>
  <si>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</si>
  <si>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</si>
  <si>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</si>
  <si>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</si>
  <si>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</si>
  <si>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</si>
  <si>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</si>
  <si>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</si>
  <si>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</si>
  <si>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</si>
  <si>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</si>
  <si>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</si>
  <si>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</si>
  <si>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</si>
  <si>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</si>
  <si>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</si>
  <si>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</si>
  <si>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</si>
  <si>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</si>
  <si>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</si>
  <si>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</si>
  <si>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</si>
  <si>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</si>
  <si>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</si>
  <si>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</si>
  <si>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</si>
  <si>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</si>
  <si>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</si>
  <si>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</si>
  <si>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</si>
  <si>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</si>
  <si>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</si>
  <si>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</si>
  <si>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</si>
  <si>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</si>
  <si>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</si>
  <si>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</si>
  <si>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</si>
  <si>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</si>
  <si>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</si>
  <si>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</si>
  <si>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</si>
  <si>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</si>
  <si>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</si>
  <si>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</si>
  <si>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</si>
  <si>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</si>
  <si>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</si>
  <si>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</si>
  <si>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</si>
  <si>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</si>
  <si>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</si>
  <si>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</si>
  <si>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</si>
  <si>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</si>
  <si>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</si>
  <si>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</si>
  <si>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</si>
  <si>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</si>
  <si>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</si>
  <si>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</si>
  <si>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</si>
  <si>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</si>
  <si>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</si>
  <si>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</si>
  <si>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</si>
  <si>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</si>
  <si>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</si>
  <si>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</si>
  <si>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</si>
  <si>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</si>
  <si>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</si>
  <si>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</si>
  <si>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</si>
  <si>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</si>
  <si>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</si>
  <si>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</si>
  <si>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</si>
  <si>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</si>
  <si>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</si>
  <si>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</si>
  <si>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</si>
  <si>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</si>
  <si>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</si>
  <si>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</si>
  <si>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</si>
  <si>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</si>
  <si>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</si>
  <si>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</si>
  <si>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</si>
  <si>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</si>
  <si>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</si>
  <si>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</si>
  <si>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</si>
  <si>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</si>
  <si>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</si>
  <si>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</si>
  <si>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</si>
  <si>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</si>
  <si>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</si>
  <si>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</si>
  <si>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</si>
  <si>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</si>
  <si>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</si>
  <si>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</si>
  <si>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</si>
  <si>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</si>
  <si>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</si>
  <si>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</si>
  <si>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</si>
  <si>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</si>
  <si>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</si>
  <si>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</si>
  <si>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</si>
  <si>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</si>
  <si>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</si>
  <si>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</si>
  <si>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</si>
  <si>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</si>
  <si>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</si>
  <si>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</si>
  <si>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</si>
  <si>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</si>
  <si>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</si>
  <si>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</si>
  <si>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</si>
  <si>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</si>
  <si>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</si>
  <si>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</si>
  <si>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</si>
  <si>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</si>
  <si>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</si>
  <si>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</si>
  <si>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</si>
  <si>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</si>
  <si>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</si>
  <si>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</si>
  <si>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</si>
  <si>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</si>
  <si>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</si>
  <si>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</si>
  <si>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</si>
  <si>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</si>
  <si>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</si>
  <si>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</si>
  <si>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</si>
  <si>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</si>
  <si>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</si>
  <si>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</si>
  <si>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</si>
  <si>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</si>
  <si>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</si>
  <si>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</si>
  <si>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</si>
  <si>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</si>
  <si>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</si>
  <si>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</si>
  <si>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</si>
  <si>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</si>
  <si>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</si>
  <si>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</si>
  <si>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</si>
  <si>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</si>
  <si>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</si>
  <si>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</si>
  <si>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</si>
  <si>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</si>
  <si>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</si>
  <si>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</si>
  <si>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</si>
  <si>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</si>
  <si>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</si>
  <si>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</si>
  <si>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</si>
  <si>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</si>
  <si>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</si>
  <si>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</si>
  <si>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</si>
  <si>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</si>
  <si>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</si>
  <si>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</si>
  <si>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</si>
  <si>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</si>
  <si>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</si>
  <si>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</si>
  <si>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</si>
  <si>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</si>
  <si>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</si>
  <si>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</si>
  <si>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</si>
  <si>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</si>
  <si>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</si>
  <si>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</si>
  <si>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</si>
  <si>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</si>
  <si>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</si>
  <si>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</si>
  <si>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</si>
  <si>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</si>
  <si>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</si>
  <si>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</si>
  <si>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</si>
  <si>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</si>
  <si>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</si>
  <si>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</si>
  <si>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</si>
  <si>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</si>
  <si>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</si>
  <si>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</si>
  <si>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</si>
  <si>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</si>
  <si>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</si>
  <si>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</si>
  <si>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</si>
  <si>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</si>
  <si>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</si>
  <si>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</si>
  <si>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</si>
  <si>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</si>
  <si>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</si>
  <si>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</si>
  <si>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</si>
  <si>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</si>
  <si>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</si>
  <si>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</si>
  <si>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</si>
  <si>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</si>
  <si>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</si>
  <si>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</si>
  <si>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</si>
  <si>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</si>
  <si>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</si>
  <si>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</si>
  <si>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</si>
  <si>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</si>
  <si>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</si>
  <si>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</si>
  <si>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</si>
  <si>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</si>
  <si>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</si>
  <si>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</si>
  <si>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</si>
  <si>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</si>
  <si>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</si>
  <si>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</si>
  <si>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</si>
  <si>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</si>
  <si>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</si>
  <si>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</si>
  <si>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</si>
  <si>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</si>
  <si>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</si>
  <si>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</si>
  <si>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</si>
  <si>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</si>
  <si>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</si>
  <si>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</si>
  <si>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</si>
  <si>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</si>
  <si>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</si>
  <si>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</si>
  <si>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</si>
  <si>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</si>
  <si>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</si>
  <si>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</si>
  <si>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</si>
  <si>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</si>
  <si>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</si>
  <si>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</si>
  <si>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</si>
  <si>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</si>
  <si>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</si>
  <si>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</si>
  <si>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</si>
  <si>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</si>
  <si>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</si>
  <si>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</si>
  <si>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</si>
  <si>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</si>
  <si>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</si>
  <si>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</si>
  <si>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</si>
  <si>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</si>
  <si>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</si>
  <si>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</si>
  <si>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</si>
  <si>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</si>
  <si>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</si>
  <si>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</si>
  <si>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</si>
  <si>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</si>
  <si>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</si>
  <si>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</si>
  <si>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</si>
  <si>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</si>
  <si>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</si>
  <si>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</si>
  <si>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</si>
  <si>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</si>
  <si>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</si>
  <si>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</si>
  <si>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</si>
  <si>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</si>
  <si>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</si>
  <si>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</si>
  <si>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</si>
  <si>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</si>
  <si>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</si>
  <si>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</si>
  <si>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</si>
  <si>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</si>
  <si>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</si>
  <si>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</si>
  <si>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</si>
  <si>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</si>
  <si>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</si>
  <si>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</si>
  <si>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</si>
  <si>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</si>
  <si>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</si>
  <si>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</si>
  <si>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</si>
  <si>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</si>
  <si>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</si>
  <si>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</si>
  <si>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</si>
  <si>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</si>
  <si>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</si>
  <si>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</si>
  <si>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</si>
  <si>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</si>
  <si>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</si>
  <si>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</si>
  <si>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</si>
  <si>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</si>
  <si>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</si>
  <si>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</si>
  <si>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</si>
  <si>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</si>
  <si>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</si>
  <si>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</si>
  <si>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</si>
  <si>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</si>
  <si>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</si>
  <si>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</si>
  <si>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</si>
  <si>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</si>
  <si>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</si>
  <si>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</si>
  <si>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</si>
  <si>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</si>
  <si>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</si>
  <si>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</si>
  <si>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</si>
  <si>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</si>
  <si>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</si>
  <si>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</si>
  <si>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</si>
  <si>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</si>
  <si>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</si>
  <si>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</si>
  <si>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</si>
  <si>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</si>
  <si>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</si>
  <si>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</si>
  <si>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</si>
  <si>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</si>
  <si>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</si>
  <si>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</si>
  <si>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</si>
  <si>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</si>
  <si>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</si>
  <si>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</si>
  <si>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</si>
  <si>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</si>
  <si>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</si>
  <si>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</si>
  <si>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</si>
  <si>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</si>
  <si>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</si>
  <si>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</si>
  <si>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</si>
  <si>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</si>
  <si>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</si>
  <si>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</si>
  <si>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</si>
  <si>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</si>
  <si>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</si>
  <si>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</si>
  <si>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</si>
  <si>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</si>
  <si>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</si>
  <si>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</si>
  <si>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</si>
  <si>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</si>
  <si>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</si>
  <si>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</si>
  <si>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</si>
  <si>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</si>
  <si>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</si>
  <si>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</si>
  <si>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</si>
  <si>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</si>
  <si>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</si>
  <si>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</si>
  <si>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</si>
  <si>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</si>
  <si>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</si>
  <si>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</si>
  <si>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</si>
  <si>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</si>
  <si>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</si>
  <si>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</si>
  <si>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</si>
  <si>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</si>
  <si>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</si>
  <si>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</si>
  <si>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</si>
  <si>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</si>
  <si>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</si>
  <si>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</si>
  <si>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</si>
  <si>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</si>
  <si>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</si>
  <si>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</si>
  <si>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</si>
  <si>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</si>
  <si>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</si>
  <si>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</si>
  <si>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</si>
  <si>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</si>
  <si>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</si>
  <si>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</si>
  <si>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</si>
  <si>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</si>
  <si>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</si>
  <si>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</si>
  <si>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</si>
  <si>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</si>
  <si>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</si>
  <si>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</si>
  <si>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</si>
  <si>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</si>
  <si>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</si>
  <si>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</si>
  <si>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</si>
  <si>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</si>
  <si>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</si>
  <si>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</si>
  <si>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</si>
  <si>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</si>
  <si>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</si>
  <si>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</si>
  <si>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</si>
  <si>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</si>
  <si>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</si>
  <si>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</si>
  <si>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</si>
  <si>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</si>
  <si>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</si>
  <si>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</si>
  <si>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</si>
  <si>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</si>
  <si>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</si>
  <si>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</si>
  <si>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</si>
  <si>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</si>
  <si>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</si>
  <si>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</si>
  <si>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</si>
  <si>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</si>
  <si>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</si>
  <si>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</si>
  <si>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</si>
  <si>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</si>
  <si>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</si>
  <si>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</si>
  <si>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</si>
  <si>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</si>
  <si>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</si>
  <si>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</si>
  <si>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</si>
  <si>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</si>
  <si>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</si>
  <si>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</si>
  <si>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</si>
  <si>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</si>
  <si>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</si>
  <si>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</si>
  <si>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</si>
  <si>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</si>
  <si>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</si>
  <si>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</si>
  <si>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</si>
  <si>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</si>
  <si>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</si>
  <si>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</si>
  <si>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</si>
  <si>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</si>
  <si>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</si>
  <si>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</si>
  <si>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</si>
  <si>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</si>
  <si>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</si>
  <si>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</si>
  <si>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</si>
  <si>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</si>
  <si>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</si>
  <si>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</si>
  <si>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</si>
  <si>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</si>
  <si>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</si>
  <si>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</si>
  <si>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</si>
  <si>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</si>
  <si>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</si>
  <si>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</si>
  <si>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</si>
  <si>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</si>
  <si>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</si>
  <si>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</si>
  <si>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</si>
  <si>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</si>
  <si>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</si>
  <si>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</si>
  <si>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</si>
  <si>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</si>
  <si>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</si>
  <si>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</si>
  <si>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</si>
  <si>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</si>
  <si>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</si>
  <si>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</si>
  <si>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</si>
  <si>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</si>
  <si>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</si>
  <si>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</si>
  <si>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</si>
  <si>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</si>
  <si>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</si>
  <si>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</si>
  <si>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</si>
  <si>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</si>
  <si>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</si>
  <si>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</si>
  <si>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</si>
  <si>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</si>
  <si>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</si>
  <si>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</si>
  <si>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</si>
  <si>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</si>
  <si>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</si>
  <si>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</si>
  <si>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</si>
  <si>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</si>
  <si>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</si>
  <si>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</si>
  <si>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</si>
  <si>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</si>
  <si>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</si>
  <si>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</si>
  <si>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</si>
  <si>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</si>
  <si>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</si>
  <si>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</si>
  <si>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</si>
  <si>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</si>
  <si>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</si>
  <si>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</si>
  <si>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</si>
  <si>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</si>
  <si>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</si>
  <si>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</si>
  <si>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</si>
  <si>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</si>
  <si>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</si>
  <si>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</si>
  <si>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</si>
  <si>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</si>
  <si>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</si>
  <si>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</si>
  <si>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</si>
  <si>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</si>
  <si>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</si>
  <si>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</si>
  <si>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</si>
  <si>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</si>
  <si>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</si>
  <si>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</si>
  <si>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</si>
  <si>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</si>
  <si>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</si>
  <si>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</si>
  <si>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</si>
  <si>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</si>
  <si>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</si>
  <si>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</si>
  <si>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</si>
  <si>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</si>
  <si>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</si>
  <si>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</si>
  <si>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</si>
  <si>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</si>
  <si>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</si>
  <si>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</si>
  <si>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</si>
  <si>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</si>
  <si>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</si>
  <si>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</si>
  <si>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</si>
  <si>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</si>
  <si>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</si>
  <si>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</si>
  <si>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</si>
  <si>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</si>
  <si>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</si>
  <si>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</si>
  <si>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</si>
  <si>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</si>
  <si>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</si>
  <si>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</si>
  <si>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</si>
  <si>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</si>
  <si>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</si>
  <si>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</si>
  <si>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</si>
  <si>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</si>
  <si>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</si>
  <si>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</si>
  <si>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</si>
  <si>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</si>
  <si>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</si>
  <si>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</si>
  <si>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</si>
  <si>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</si>
  <si>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</si>
  <si>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</si>
  <si>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</si>
  <si>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</si>
  <si>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</si>
  <si>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</si>
  <si>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</si>
  <si>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</si>
  <si>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</si>
  <si>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</si>
  <si>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</si>
  <si>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</si>
  <si>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</si>
  <si>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</si>
  <si>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</si>
  <si>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</si>
  <si>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</si>
  <si>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</si>
  <si>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</si>
  <si>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</si>
  <si>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</si>
  <si>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</si>
  <si>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</si>
  <si>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</si>
  <si>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</si>
  <si>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</si>
  <si>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</si>
  <si>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</si>
  <si>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</si>
  <si>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</si>
  <si>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</si>
  <si>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</si>
  <si>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</si>
  <si>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</si>
  <si>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</si>
  <si>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</si>
  <si>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</si>
  <si>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</si>
  <si>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</si>
  <si>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</si>
  <si>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</si>
  <si>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</si>
  <si>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</si>
  <si>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</si>
  <si>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</si>
  <si>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</si>
  <si>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</si>
  <si>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</si>
  <si>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</si>
  <si>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</si>
  <si>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</si>
  <si>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</si>
  <si>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</si>
  <si>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</si>
  <si>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</si>
  <si>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</si>
  <si>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</si>
  <si>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</si>
  <si>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</si>
  <si>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</si>
  <si>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</si>
  <si>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</si>
  <si>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</si>
  <si>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</si>
  <si>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</si>
  <si>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</si>
  <si>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</si>
  <si>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</si>
  <si>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</si>
  <si>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</si>
  <si>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</si>
  <si>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</si>
  <si>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</si>
  <si>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</si>
  <si>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</si>
  <si>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</si>
  <si>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</si>
  <si>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</si>
  <si>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</si>
  <si>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</si>
  <si>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</si>
  <si>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</si>
  <si>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</si>
  <si>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</si>
  <si>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</si>
  <si>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</si>
  <si>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</si>
  <si>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</si>
  <si>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</si>
  <si>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</si>
  <si>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</si>
  <si>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</si>
  <si>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</si>
  <si>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</si>
  <si>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</si>
  <si>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</si>
  <si>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</si>
  <si>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</si>
  <si>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</si>
  <si>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</si>
  <si>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</si>
  <si>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</si>
  <si>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</si>
  <si>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</si>
  <si>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</si>
  <si>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</si>
  <si>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</si>
  <si>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</si>
  <si>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</si>
  <si>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</si>
  <si>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</si>
  <si>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</si>
  <si>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</si>
  <si>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</si>
  <si>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</si>
  <si>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</si>
  <si>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</si>
  <si>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</si>
  <si>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</si>
  <si>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</si>
  <si>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</si>
  <si>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</si>
  <si>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</si>
  <si>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</si>
  <si>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</si>
  <si>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</si>
  <si>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</si>
  <si>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</si>
  <si>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</si>
  <si>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</si>
  <si>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</si>
  <si>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</si>
  <si>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</si>
  <si>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</si>
  <si>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</si>
  <si>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</si>
  <si>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</si>
  <si>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</si>
  <si>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</si>
  <si>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</si>
  <si>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</si>
  <si>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</si>
  <si>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</si>
  <si>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</si>
  <si>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</si>
  <si>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</si>
  <si>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</si>
  <si>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</si>
  <si>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</si>
  <si>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</si>
  <si>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</si>
  <si>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</si>
  <si>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</si>
  <si>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</si>
  <si>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</si>
  <si>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</si>
  <si>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</si>
  <si>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</si>
  <si>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</si>
  <si>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</si>
  <si>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</si>
  <si>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</si>
  <si>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</si>
  <si>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</si>
  <si>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</si>
  <si>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</si>
  <si>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</si>
  <si>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</si>
  <si>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</si>
  <si>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</si>
  <si>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</si>
  <si>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</si>
  <si>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</si>
  <si>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</si>
  <si>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</si>
  <si>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</si>
  <si>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</si>
  <si>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</si>
  <si>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</si>
  <si>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</si>
  <si>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</si>
  <si>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</si>
  <si>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</si>
  <si>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</si>
  <si>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</si>
  <si>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</si>
  <si>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</si>
  <si>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</si>
  <si>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</si>
  <si>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</si>
  <si>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</si>
  <si>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</si>
  <si>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</si>
  <si>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</si>
  <si>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</si>
  <si>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</si>
  <si>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</si>
  <si>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</si>
  <si>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</si>
  <si>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</si>
  <si>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</si>
  <si>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</si>
  <si>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</si>
  <si>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</si>
  <si>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</si>
  <si>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</si>
  <si>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</si>
  <si>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</si>
  <si>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</si>
  <si>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</si>
  <si>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</si>
  <si>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</si>
  <si>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</si>
  <si>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</si>
  <si>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</si>
  <si>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</si>
  <si>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</si>
  <si>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</si>
  <si>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</si>
  <si>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</si>
  <si>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</si>
  <si>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</si>
  <si>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</si>
  <si>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</si>
  <si>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</si>
  <si>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</si>
  <si>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</si>
  <si>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</si>
  <si>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</si>
  <si>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</si>
  <si>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</si>
  <si>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</si>
  <si>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</si>
  <si>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</si>
  <si>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</si>
  <si>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</si>
  <si>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</si>
  <si>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</si>
  <si>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</si>
  <si>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</si>
  <si>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</si>
  <si>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</si>
  <si>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</si>
  <si>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</si>
  <si>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</si>
  <si>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</si>
  <si>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</si>
  <si>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</si>
  <si>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</si>
  <si>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</si>
  <si>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</si>
  <si>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</si>
  <si>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</si>
  <si>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</si>
  <si>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</si>
  <si>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</si>
  <si>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</si>
  <si>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</si>
  <si>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</si>
  <si>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</si>
  <si>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</si>
  <si>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</si>
  <si>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</si>
  <si>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</si>
  <si>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</si>
  <si>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</si>
  <si>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</si>
  <si>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</si>
  <si>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</si>
  <si>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</si>
  <si>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</si>
  <si>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</si>
  <si>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</si>
  <si>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</si>
  <si>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</si>
  <si>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</si>
  <si>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</si>
  <si>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</si>
  <si>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</si>
  <si>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</si>
  <si>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</si>
  <si>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</si>
  <si>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</si>
  <si>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</si>
  <si>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</si>
  <si>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</si>
  <si>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</si>
  <si>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</si>
  <si>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</si>
  <si>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</si>
  <si>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</si>
  <si>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</si>
  <si>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</si>
  <si>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</si>
  <si>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</si>
  <si>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</si>
  <si>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</si>
  <si>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</si>
  <si>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</si>
  <si>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</si>
  <si>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</si>
  <si>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</si>
  <si>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</si>
  <si>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</si>
  <si>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</si>
  <si>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</si>
  <si>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</si>
  <si>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</si>
  <si>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</si>
  <si>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</si>
  <si>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</si>
  <si>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</si>
  <si>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</si>
  <si>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</si>
  <si>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</si>
  <si>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</si>
  <si>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</si>
  <si>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</si>
  <si>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</si>
  <si>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</si>
  <si>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</si>
  <si>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</si>
  <si>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</si>
  <si>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</si>
  <si>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</si>
  <si>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</si>
  <si>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</si>
  <si>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</si>
  <si>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</si>
  <si>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</si>
  <si>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</si>
  <si>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</si>
  <si>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</si>
  <si>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</si>
  <si>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</si>
  <si>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</si>
  <si>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</si>
  <si>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</si>
  <si>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</si>
  <si>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</si>
  <si>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</si>
  <si>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</si>
  <si>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</si>
  <si>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</si>
  <si>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</si>
  <si>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</si>
  <si>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</si>
  <si>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</si>
  <si>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</si>
  <si>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</si>
  <si>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</si>
  <si>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</si>
  <si>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</si>
  <si>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</si>
  <si>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</si>
  <si>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</si>
  <si>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</si>
  <si>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</si>
  <si>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</si>
  <si>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</si>
  <si>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</si>
  <si>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</si>
  <si>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</si>
  <si>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</si>
  <si>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</si>
  <si>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</si>
  <si>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</si>
  <si>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</si>
  <si>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</si>
  <si>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</si>
  <si>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</si>
  <si>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</si>
  <si>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</si>
  <si>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</si>
  <si>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</si>
  <si>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</si>
  <si>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</si>
  <si>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</si>
  <si>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</si>
  <si>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</si>
  <si>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</si>
  <si>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</si>
  <si>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</si>
  <si>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</si>
  <si>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</si>
  <si>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</si>
  <si>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</si>
  <si>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</si>
  <si>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</si>
  <si>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</si>
  <si>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</si>
  <si>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</si>
  <si>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</si>
  <si>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</si>
  <si>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</si>
  <si>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</si>
  <si>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</si>
  <si>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</si>
  <si>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</si>
  <si>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</si>
  <si>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</si>
  <si>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</si>
  <si>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</si>
  <si>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</si>
  <si>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</si>
  <si>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</si>
  <si>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</si>
  <si>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</si>
  <si>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</si>
  <si>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</si>
  <si>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</si>
  <si>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</si>
  <si>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</si>
  <si>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</si>
  <si>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</si>
  <si>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</si>
  <si>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</si>
  <si>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</si>
  <si>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</si>
  <si>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</si>
  <si>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</si>
  <si>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</si>
  <si>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</si>
  <si>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</si>
  <si>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</si>
  <si>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</si>
  <si>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</si>
  <si>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</si>
  <si>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</si>
  <si>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</si>
  <si>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</si>
  <si>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</si>
  <si>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</si>
  <si>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</si>
  <si>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</si>
  <si>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</si>
  <si>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</si>
  <si>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</si>
  <si>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</si>
  <si>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</si>
  <si>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</si>
  <si>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</si>
  <si>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</si>
  <si>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</si>
  <si>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</si>
  <si>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</si>
  <si>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</si>
  <si>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</si>
  <si>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</si>
  <si>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</si>
  <si>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</si>
  <si>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</si>
  <si>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</si>
  <si>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</si>
  <si>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</si>
  <si>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</si>
  <si>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</si>
  <si>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</si>
  <si>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</si>
  <si>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</si>
  <si>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</si>
  <si>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</si>
  <si>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</si>
  <si>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</si>
  <si>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</si>
  <si>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</si>
  <si>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</si>
  <si>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</si>
  <si>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</si>
  <si>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</si>
  <si>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</si>
  <si>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</si>
  <si>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</si>
  <si>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</si>
  <si>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</si>
  <si>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</si>
  <si>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</si>
  <si>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</si>
  <si>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</si>
  <si>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</si>
  <si>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</si>
  <si>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</si>
  <si>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</si>
  <si>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</si>
  <si>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</si>
  <si>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</si>
  <si>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</si>
  <si>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</si>
  <si>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</si>
  <si>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</si>
  <si>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</si>
  <si>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</si>
  <si>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</si>
  <si>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</si>
  <si>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</si>
  <si>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</si>
  <si>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</si>
  <si>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</si>
  <si>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</si>
  <si>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</si>
  <si>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</si>
  <si>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</si>
  <si>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</si>
  <si>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</si>
  <si>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</si>
  <si>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</si>
  <si>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</si>
  <si>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</si>
  <si>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</si>
  <si>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</si>
  <si>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</si>
  <si>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</si>
  <si>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</si>
  <si>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</si>
  <si>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</si>
  <si>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</si>
  <si>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</si>
  <si>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</si>
  <si>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</si>
  <si>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</si>
  <si>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</si>
  <si>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</si>
  <si>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</si>
  <si>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</si>
  <si>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</si>
  <si>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</si>
  <si>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</si>
  <si>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</si>
  <si>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</si>
  <si>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</si>
  <si>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</si>
  <si>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</si>
  <si>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</si>
  <si>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</si>
  <si>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</si>
  <si>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</si>
  <si>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</si>
  <si>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</si>
  <si>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</si>
  <si>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</si>
  <si>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</si>
  <si>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</si>
  <si>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</si>
  <si>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</si>
  <si>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</si>
  <si>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</si>
  <si>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</si>
  <si>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</si>
  <si>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</si>
  <si>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</si>
  <si>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</si>
  <si>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</si>
  <si>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</si>
  <si>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</si>
  <si>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</si>
  <si>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</si>
  <si>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</si>
  <si>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</si>
  <si>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</si>
  <si>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</si>
  <si>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</si>
  <si>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</si>
  <si>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</si>
  <si>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</si>
  <si>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</si>
  <si>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</si>
  <si>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</si>
  <si>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</si>
  <si>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</si>
  <si>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</si>
  <si>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</si>
  <si>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</si>
  <si>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</si>
  <si>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</si>
  <si>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</si>
  <si>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</si>
  <si>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</si>
  <si>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</si>
  <si>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</si>
  <si>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</si>
  <si>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</si>
  <si>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</si>
  <si>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</si>
  <si>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</si>
  <si>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</si>
  <si>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</si>
  <si>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</si>
  <si>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</si>
  <si>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</si>
  <si>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</si>
  <si>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</si>
  <si>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</si>
  <si>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</si>
  <si>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</si>
  <si>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</si>
  <si>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</si>
  <si>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</si>
  <si>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</si>
  <si>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</si>
  <si>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</si>
  <si>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</si>
  <si>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</si>
  <si>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</si>
  <si>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</si>
  <si>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</si>
  <si>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</si>
  <si>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</si>
  <si>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</si>
  <si>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</si>
  <si>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</si>
  <si>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</si>
  <si>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</si>
  <si>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</si>
  <si>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</si>
  <si>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</si>
  <si>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</si>
  <si>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</si>
  <si>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</si>
  <si>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</si>
  <si>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</si>
  <si>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</si>
  <si>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</si>
  <si>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</si>
  <si>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</si>
  <si>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</si>
  <si>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</si>
  <si>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</si>
  <si>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</si>
  <si>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</si>
  <si>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</si>
  <si>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</si>
  <si>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</si>
  <si>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</si>
  <si>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</si>
  <si>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</si>
  <si>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</si>
  <si>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</si>
  <si>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</si>
  <si>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</si>
  <si>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</si>
  <si>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</si>
  <si>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</si>
  <si>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</si>
  <si>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</si>
  <si>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</si>
  <si>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</si>
  <si>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</si>
  <si>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</si>
  <si>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</si>
  <si>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</si>
  <si>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</si>
  <si>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</si>
  <si>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</si>
  <si>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</si>
  <si>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</si>
  <si>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</si>
  <si>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</si>
  <si>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</si>
  <si>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</si>
  <si>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</si>
  <si>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</si>
  <si>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</si>
  <si>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</si>
  <si>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</si>
  <si>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</si>
  <si>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</si>
  <si>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</si>
  <si>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</si>
  <si>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</si>
  <si>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</si>
  <si>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</si>
  <si>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</si>
  <si>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</si>
  <si>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</si>
  <si>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</si>
  <si>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</si>
  <si>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</si>
  <si>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</si>
  <si>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</si>
  <si>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</si>
  <si>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</si>
  <si>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</si>
  <si>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</si>
  <si>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</si>
  <si>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</si>
  <si>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</si>
  <si>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</si>
  <si>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</si>
  <si>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</si>
  <si>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</si>
  <si>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</si>
  <si>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</si>
  <si>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</si>
  <si>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</si>
  <si>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</si>
  <si>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</si>
  <si>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</si>
  <si>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</si>
  <si>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</si>
  <si>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</si>
  <si>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</si>
  <si>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</si>
  <si>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</si>
  <si>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</si>
  <si>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</si>
  <si>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</si>
  <si>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</si>
  <si>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</si>
  <si>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</si>
  <si>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</si>
  <si>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</si>
  <si>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</si>
  <si>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</si>
  <si>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</si>
  <si>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</si>
  <si>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</si>
  <si>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</si>
  <si>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</si>
  <si>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</si>
  <si>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</si>
  <si>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</si>
  <si>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</si>
  <si>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</si>
  <si>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</si>
  <si>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</si>
  <si>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</si>
  <si>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</si>
  <si>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</si>
  <si>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</si>
  <si>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</si>
  <si>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</si>
  <si>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</si>
  <si>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</si>
  <si>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</si>
  <si>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</si>
  <si>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</si>
  <si>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</si>
  <si>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</si>
  <si>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</si>
  <si>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</si>
  <si>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</si>
  <si>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</si>
  <si>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</si>
  <si>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</si>
  <si>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</si>
  <si>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</si>
  <si>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</si>
  <si>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</si>
  <si>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</si>
  <si>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</si>
  <si>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</si>
  <si>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</si>
  <si>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</si>
  <si>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</si>
  <si>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</si>
  <si>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</si>
  <si>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</si>
  <si>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</si>
  <si>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</si>
  <si>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</si>
  <si>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</si>
  <si>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</si>
  <si>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</si>
  <si>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</si>
  <si>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</si>
  <si>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</si>
  <si>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</si>
  <si>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</si>
  <si>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</si>
  <si>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</si>
  <si>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</si>
  <si>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</si>
  <si>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</si>
  <si>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</si>
  <si>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</si>
  <si>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</si>
  <si>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</si>
  <si>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</si>
  <si>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</si>
  <si>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</si>
  <si>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</si>
  <si>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</si>
  <si>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</si>
  <si>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</si>
  <si>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</si>
  <si>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</si>
  <si>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</si>
  <si>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</si>
  <si>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</si>
  <si>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</si>
  <si>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</si>
  <si>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</si>
  <si>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</si>
  <si>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</si>
  <si>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</si>
  <si>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</si>
  <si>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</si>
  <si>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</si>
  <si>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</si>
  <si>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</si>
  <si>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</si>
  <si>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</si>
  <si>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</si>
  <si>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</si>
  <si>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</si>
  <si>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</si>
  <si>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</si>
  <si>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</si>
  <si>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</si>
  <si>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</si>
  <si>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</si>
  <si>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</si>
  <si>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</si>
  <si>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</si>
  <si>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</si>
  <si>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</si>
  <si>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</si>
  <si>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</si>
  <si>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</si>
  <si>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</si>
  <si>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</si>
  <si>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</si>
  <si>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</si>
  <si>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</si>
  <si>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</si>
  <si>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</si>
  <si>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</si>
  <si>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</si>
  <si>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</si>
  <si>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</si>
  <si>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</si>
  <si>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</si>
  <si>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</si>
  <si>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</si>
  <si>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</si>
  <si>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</si>
  <si>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</si>
  <si>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</si>
  <si>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</si>
  <si>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</si>
  <si>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</si>
  <si>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</si>
  <si>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</si>
  <si>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</si>
  <si>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</si>
  <si>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</si>
  <si>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</si>
  <si>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</si>
  <si>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</si>
  <si>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</si>
  <si>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</si>
  <si>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</si>
  <si>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</si>
  <si>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</si>
  <si>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</si>
  <si>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</si>
  <si>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</si>
  <si>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</si>
  <si>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</si>
  <si>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</si>
  <si>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</si>
  <si>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</si>
  <si>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</si>
  <si>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</si>
  <si>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</si>
  <si>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</si>
  <si>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</si>
  <si>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</si>
  <si>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</si>
  <si>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</si>
  <si>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</si>
  <si>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</si>
  <si>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</si>
  <si>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</si>
  <si>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</si>
  <si>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</si>
  <si>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</si>
  <si>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</si>
  <si>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</si>
  <si>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</si>
  <si>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</si>
  <si>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</si>
  <si>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</si>
  <si>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</si>
  <si>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</si>
  <si>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</si>
  <si>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</si>
  <si>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</si>
  <si>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</si>
  <si>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</si>
  <si>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</si>
  <si>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</si>
  <si>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</si>
  <si>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</si>
  <si>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</si>
  <si>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</si>
  <si>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</si>
  <si>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</si>
  <si>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</si>
  <si>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</si>
  <si>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</si>
  <si>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</si>
  <si>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</si>
  <si>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</si>
  <si>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</si>
  <si>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</si>
  <si>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</si>
  <si>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</si>
  <si>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</si>
  <si>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</si>
  <si>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</si>
  <si>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</si>
  <si>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</si>
  <si>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</si>
  <si>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</si>
  <si>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</si>
  <si>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</si>
  <si>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</si>
  <si>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</si>
  <si>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</si>
  <si>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</si>
  <si>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</si>
  <si>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</si>
  <si>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</si>
  <si>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</si>
  <si>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</si>
  <si>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</si>
  <si>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</si>
  <si>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</si>
  <si>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</si>
  <si>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</si>
  <si>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</si>
  <si>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</si>
  <si>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</si>
  <si>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</si>
  <si>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</si>
  <si>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</si>
  <si>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</si>
  <si>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</si>
  <si>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</si>
  <si>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</si>
  <si>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</si>
  <si>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</si>
  <si>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</si>
  <si>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</si>
  <si>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</si>
  <si>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</si>
  <si>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</si>
  <si>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</si>
  <si>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</si>
  <si>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</si>
  <si>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</si>
  <si>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</si>
  <si>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</si>
  <si>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</si>
  <si>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</si>
  <si>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</si>
  <si>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</si>
  <si>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</si>
  <si>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</si>
  <si>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</si>
  <si>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</si>
  <si>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</si>
  <si>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</si>
  <si>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</si>
  <si>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</si>
  <si>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</si>
  <si>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</si>
  <si>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</si>
  <si>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</si>
  <si>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</si>
  <si>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</si>
  <si>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</si>
  <si>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</si>
  <si>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</si>
  <si>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</si>
  <si>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</si>
  <si>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</si>
  <si>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</si>
  <si>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</si>
  <si>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</si>
  <si>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</si>
  <si>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</si>
  <si>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</si>
  <si>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</si>
  <si>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</si>
  <si>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</si>
  <si>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</si>
  <si>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</si>
  <si>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</si>
  <si>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</si>
  <si>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</si>
  <si>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</si>
  <si>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</si>
  <si>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</si>
  <si>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</si>
  <si>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</si>
  <si>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</si>
  <si>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</si>
  <si>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</si>
  <si>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</si>
  <si>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</si>
  <si>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</si>
  <si>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</si>
  <si>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</si>
  <si>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</si>
  <si>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</si>
  <si>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</si>
  <si>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</si>
  <si>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</si>
  <si>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</si>
  <si>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</si>
  <si>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</si>
  <si>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</si>
  <si>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</si>
  <si>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</si>
  <si>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</si>
  <si>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</si>
  <si>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</si>
  <si>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</si>
  <si>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</si>
  <si>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</si>
  <si>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</si>
  <si>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</si>
  <si>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</si>
  <si>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</si>
  <si>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</si>
  <si>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</si>
  <si>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</si>
  <si>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</si>
  <si>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</si>
  <si>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</si>
  <si>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</si>
  <si>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</si>
  <si>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</si>
  <si>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</si>
  <si>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</si>
  <si>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</si>
  <si>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</si>
  <si>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</si>
  <si>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</si>
  <si>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</si>
  <si>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</si>
  <si>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</si>
  <si>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</si>
  <si>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</si>
  <si>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</si>
  <si>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</si>
  <si>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</si>
  <si>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</si>
  <si>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</si>
  <si>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</si>
  <si>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</si>
  <si>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</si>
  <si>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</si>
  <si>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</si>
  <si>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</si>
  <si>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</si>
  <si>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</si>
  <si>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</si>
  <si>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</si>
  <si>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</si>
  <si>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</si>
  <si>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</si>
  <si>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</si>
  <si>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</si>
  <si>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</si>
  <si>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</si>
  <si>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</si>
  <si>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</si>
  <si>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</si>
  <si>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</si>
  <si>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</si>
  <si>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</si>
  <si>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</si>
  <si>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</si>
  <si>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</si>
  <si>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</si>
  <si>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</si>
  <si>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</si>
  <si>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</si>
  <si>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</si>
  <si>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</si>
  <si>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</si>
  <si>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</si>
  <si>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</si>
  <si>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</si>
  <si>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</si>
  <si>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</si>
  <si>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</si>
  <si>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</si>
  <si>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</si>
  <si>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</si>
  <si>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</si>
  <si>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</si>
  <si>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</si>
  <si>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</si>
  <si>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</si>
  <si>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</si>
  <si>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</si>
  <si>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</si>
  <si>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</si>
  <si>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</si>
  <si>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</si>
  <si>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</si>
  <si>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</si>
  <si>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</si>
  <si>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</si>
  <si>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</si>
  <si>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</si>
  <si>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</si>
  <si>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</si>
  <si>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</si>
  <si>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</si>
  <si>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</si>
  <si>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</si>
  <si>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</si>
  <si>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</si>
  <si>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</si>
  <si>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</si>
  <si>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</si>
  <si>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</si>
  <si>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</si>
  <si>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</si>
  <si>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</si>
  <si>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</si>
  <si>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</si>
  <si>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</si>
  <si>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</si>
  <si>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</si>
  <si>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</si>
  <si>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</si>
  <si>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</si>
  <si>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</si>
  <si>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</si>
  <si>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</si>
  <si>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</si>
  <si>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</si>
  <si>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</si>
  <si>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</si>
  <si>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</si>
  <si>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</si>
  <si>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</si>
  <si>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</si>
  <si>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</si>
  <si>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</si>
  <si>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</si>
  <si>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</si>
  <si>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</si>
  <si>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</si>
  <si>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</si>
  <si>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</si>
  <si>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</si>
  <si>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</si>
  <si>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</si>
  <si>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</si>
  <si>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</si>
  <si>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</si>
  <si>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</si>
  <si>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</si>
  <si>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</si>
  <si>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</si>
  <si>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</si>
  <si>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</si>
  <si>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</si>
  <si>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</si>
  <si>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</si>
  <si>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</si>
  <si>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</si>
  <si>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</si>
  <si>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</si>
  <si>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</si>
  <si>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</si>
  <si>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</si>
  <si>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</si>
  <si>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</si>
  <si>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</si>
  <si>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</si>
  <si>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</si>
  <si>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</si>
  <si>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</si>
  <si>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</si>
  <si>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</si>
  <si>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</si>
  <si>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</si>
  <si>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</si>
  <si>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</si>
  <si>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</si>
  <si>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</si>
  <si>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</si>
  <si>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</si>
  <si>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</si>
  <si>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</si>
  <si>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</si>
  <si>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</si>
  <si>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</si>
  <si>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</si>
  <si>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</si>
  <si>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</si>
  <si>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</si>
  <si>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</si>
  <si>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</si>
  <si>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</si>
  <si>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</si>
  <si>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</si>
  <si>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</si>
  <si>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</si>
  <si>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</si>
  <si>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</si>
  <si>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</si>
  <si>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</si>
  <si>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</si>
  <si>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</si>
  <si>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</si>
  <si>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</si>
  <si>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</si>
  <si>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</si>
  <si>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</si>
  <si>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</si>
  <si>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</si>
  <si>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</si>
  <si>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</si>
  <si>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</si>
  <si>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</si>
  <si>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</si>
  <si>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</si>
  <si>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</si>
  <si>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</si>
  <si>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</si>
  <si>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</si>
  <si>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</si>
  <si>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</si>
  <si>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</si>
  <si>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</si>
  <si>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</si>
  <si>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</si>
  <si>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</si>
  <si>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</si>
  <si>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</si>
  <si>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</si>
  <si>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</si>
  <si>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</si>
  <si>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</si>
  <si>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</si>
  <si>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</si>
  <si>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</si>
  <si>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</si>
  <si>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</si>
  <si>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</si>
  <si>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</si>
  <si>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</si>
  <si>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</si>
  <si>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</si>
  <si>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</si>
  <si>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</si>
  <si>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</si>
  <si>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</si>
  <si>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</si>
  <si>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</si>
  <si>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</si>
  <si>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</si>
  <si>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</si>
  <si>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</si>
  <si>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</si>
  <si>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</si>
  <si>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</si>
  <si>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</si>
  <si>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</si>
  <si>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</si>
  <si>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</si>
  <si>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</si>
  <si>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</si>
  <si>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</si>
  <si>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</si>
  <si>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</si>
  <si>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</si>
  <si>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</si>
  <si>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</si>
  <si>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</si>
  <si>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</si>
  <si>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</si>
  <si>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</si>
  <si>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</si>
  <si>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</si>
  <si>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</si>
  <si>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</si>
  <si>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</si>
  <si>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</si>
  <si>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</si>
  <si>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</si>
  <si>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</si>
  <si>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</si>
  <si>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</si>
  <si>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</si>
  <si>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</si>
  <si>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</si>
  <si>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</si>
  <si>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</si>
  <si>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</si>
  <si>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</si>
  <si>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</si>
  <si>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</si>
  <si>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</si>
  <si>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</si>
  <si>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</si>
  <si>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</si>
  <si>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</si>
  <si>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</si>
  <si>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</si>
  <si>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</si>
  <si>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</si>
  <si>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</si>
  <si>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</si>
  <si>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</si>
  <si>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</si>
  <si>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</si>
  <si>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</si>
  <si>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</si>
  <si>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</si>
  <si>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</si>
  <si>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</si>
  <si>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</si>
  <si>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</si>
  <si>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</si>
  <si>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</si>
  <si>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</si>
  <si>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</si>
  <si>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</si>
  <si>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</si>
  <si>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</si>
  <si>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</si>
  <si>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</si>
  <si>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</si>
  <si>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</si>
  <si>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</si>
  <si>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</si>
  <si>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</si>
  <si>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</si>
  <si>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</si>
  <si>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</si>
  <si>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</si>
  <si>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</si>
  <si>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</si>
  <si>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</si>
  <si>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</si>
  <si>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</si>
  <si>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</si>
  <si>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</si>
  <si>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</si>
  <si>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</si>
  <si>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</si>
  <si>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</si>
  <si>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</si>
  <si>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</si>
  <si>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</si>
  <si>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</si>
  <si>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</si>
  <si>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</si>
  <si>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</si>
  <si>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</si>
  <si>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</si>
  <si>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</si>
  <si>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</si>
  <si>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</si>
  <si>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</si>
  <si>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</si>
  <si>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</si>
  <si>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</si>
  <si>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</si>
  <si>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</si>
  <si>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</si>
  <si>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</si>
  <si>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</si>
  <si>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</si>
  <si>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</si>
  <si>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</si>
  <si>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</si>
  <si>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</si>
  <si>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</si>
  <si>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</si>
  <si>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</si>
  <si>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</si>
  <si>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</si>
  <si>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</si>
  <si>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</si>
  <si>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</si>
  <si>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</si>
  <si>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</si>
  <si>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</si>
  <si>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</si>
  <si>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</si>
  <si>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</si>
  <si>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</si>
  <si>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</si>
  <si>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</si>
  <si>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</si>
  <si>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</si>
  <si>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</si>
  <si>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</si>
  <si>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</si>
  <si>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</si>
  <si>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</si>
  <si>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</si>
  <si>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</si>
  <si>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</si>
  <si>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</si>
  <si>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</si>
  <si>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</si>
  <si>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</si>
  <si>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</si>
  <si>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</si>
  <si>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</si>
  <si>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</si>
  <si>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</si>
  <si>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</si>
  <si>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</si>
  <si>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</si>
  <si>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</si>
  <si>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</si>
  <si>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</si>
  <si>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</si>
  <si>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</si>
  <si>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</si>
  <si>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</si>
  <si>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</si>
  <si>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</si>
  <si>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</si>
  <si>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</si>
  <si>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</si>
  <si>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</si>
  <si>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</si>
  <si>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</si>
  <si>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</si>
  <si>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</si>
  <si>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</si>
  <si>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</si>
  <si>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</si>
  <si>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</si>
  <si>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</si>
  <si>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</si>
  <si>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</si>
  <si>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</si>
  <si>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</si>
  <si>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</si>
  <si>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</si>
  <si>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</si>
  <si>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</si>
  <si>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</si>
  <si>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</si>
  <si>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</si>
  <si>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</si>
  <si>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</si>
  <si>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</si>
  <si>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</si>
  <si>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</si>
  <si>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</si>
  <si>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</si>
  <si>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</si>
  <si>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</si>
  <si>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</si>
  <si>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</si>
  <si>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</si>
  <si>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</si>
  <si>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</si>
  <si>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</si>
  <si>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</si>
  <si>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</si>
  <si>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</si>
  <si>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</si>
  <si>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</si>
  <si>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</si>
  <si>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</si>
  <si>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</si>
  <si>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</si>
  <si>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</si>
  <si>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</si>
  <si>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</si>
  <si>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</si>
  <si>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</si>
  <si>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</si>
  <si>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</si>
  <si>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</si>
  <si>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</si>
  <si>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</si>
  <si>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</si>
  <si>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</si>
  <si>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</si>
  <si>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</si>
  <si>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</si>
  <si>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</si>
  <si>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</si>
  <si>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</si>
  <si>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</si>
  <si>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</si>
  <si>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</si>
  <si>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</si>
  <si>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</si>
  <si>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</si>
  <si>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</si>
  <si>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</si>
  <si>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</si>
  <si>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</si>
  <si>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</si>
  <si>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</si>
  <si>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</si>
  <si>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</si>
  <si>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</si>
  <si>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</si>
  <si>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</si>
  <si>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</si>
  <si>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</si>
  <si>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</si>
  <si>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</si>
  <si>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</si>
  <si>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</si>
  <si>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</si>
  <si>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</si>
  <si>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</si>
  <si>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</si>
  <si>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</si>
  <si>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</si>
  <si>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</si>
  <si>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</si>
  <si>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</si>
  <si>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</si>
  <si>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</si>
  <si>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</si>
  <si>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</si>
  <si>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</si>
  <si>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</si>
  <si>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</si>
  <si>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</si>
  <si>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</si>
  <si>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</si>
  <si>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</si>
  <si>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</si>
  <si>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</si>
  <si>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</si>
  <si>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</si>
  <si>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</si>
  <si>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</si>
  <si>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</si>
  <si>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</si>
  <si>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</si>
  <si>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</si>
  <si>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</si>
  <si>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</si>
  <si>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</si>
  <si>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</si>
  <si>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</si>
  <si>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</si>
  <si>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</si>
  <si>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</si>
  <si>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</si>
  <si>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</si>
  <si>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</si>
  <si>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</si>
  <si>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</si>
  <si>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</si>
  <si>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</si>
  <si>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</si>
  <si>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</si>
  <si>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</si>
  <si>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</si>
  <si>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</si>
  <si>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</si>
  <si>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</si>
  <si>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</si>
  <si>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</si>
  <si>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</si>
  <si>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</si>
  <si>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</si>
  <si>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</si>
  <si>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</si>
  <si>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</si>
  <si>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</si>
  <si>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</si>
  <si>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</si>
  <si>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</si>
  <si>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</si>
  <si>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</si>
  <si>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</si>
  <si>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</si>
  <si>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</si>
  <si>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</si>
  <si>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</si>
  <si>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</si>
  <si>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</si>
  <si>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</si>
  <si>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</si>
  <si>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</si>
  <si>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</si>
  <si>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</si>
  <si>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</si>
  <si>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</si>
  <si>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</si>
  <si>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</si>
  <si>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</si>
  <si>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</si>
  <si>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</si>
  <si>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</si>
  <si>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</si>
  <si>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</si>
  <si>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</si>
  <si>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</si>
  <si>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</si>
  <si>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</si>
  <si>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</si>
  <si>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</si>
  <si>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</si>
  <si>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</si>
  <si>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</si>
  <si>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</si>
  <si>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</si>
  <si>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</si>
  <si>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</si>
  <si>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</si>
  <si>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</si>
  <si>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</si>
  <si>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</si>
  <si>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</si>
  <si>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</si>
  <si>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</si>
  <si>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</si>
  <si>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</si>
  <si>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</si>
  <si>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</si>
  <si>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</si>
  <si>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</si>
  <si>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</si>
  <si>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</si>
  <si>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</si>
  <si>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</si>
  <si>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</si>
  <si>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</si>
  <si>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</si>
  <si>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</si>
  <si>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</si>
  <si>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</si>
  <si>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</si>
  <si>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</si>
  <si>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</si>
  <si>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</si>
  <si>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</si>
  <si>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</si>
  <si>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</si>
  <si>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</si>
  <si>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</si>
  <si>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</si>
  <si>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</si>
  <si>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</si>
  <si>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</si>
  <si>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</si>
  <si>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</si>
  <si>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</si>
  <si>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</si>
  <si>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</si>
  <si>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</si>
  <si>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</si>
  <si>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</si>
  <si>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</si>
  <si>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</si>
  <si>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</si>
  <si>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</si>
  <si>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</si>
  <si>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</si>
  <si>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</si>
  <si>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</si>
  <si>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</si>
  <si>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</si>
  <si>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</si>
  <si>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</si>
  <si>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</si>
  <si>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</si>
  <si>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</si>
  <si>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</si>
  <si>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</si>
  <si>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</si>
  <si>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</si>
  <si>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</si>
  <si>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</si>
  <si>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</si>
  <si>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</si>
  <si>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</si>
  <si>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</si>
  <si>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</si>
  <si>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</si>
  <si>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</si>
  <si>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</si>
  <si>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</si>
  <si>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</si>
  <si>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</si>
  <si>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</si>
  <si>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</si>
  <si>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</si>
  <si>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</si>
  <si>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</si>
  <si>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</si>
  <si>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</si>
  <si>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</si>
  <si>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</si>
  <si>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</si>
  <si>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</si>
  <si>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</si>
  <si>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</si>
  <si>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</si>
  <si>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</si>
  <si>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</si>
  <si>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</si>
  <si>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</si>
  <si>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</si>
  <si>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</si>
  <si>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</si>
  <si>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</si>
  <si>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</si>
  <si>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</si>
  <si>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</si>
  <si>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</si>
  <si>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</si>
  <si>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</si>
  <si>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</si>
  <si>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</si>
  <si>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</si>
  <si>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</si>
  <si>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</si>
  <si>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</si>
  <si>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</si>
  <si>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</si>
  <si>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</si>
  <si>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</si>
  <si>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</si>
  <si>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</si>
  <si>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</si>
  <si>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</si>
  <si>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</si>
  <si>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</si>
  <si>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</si>
  <si>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</si>
  <si>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</si>
  <si>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</si>
  <si>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</si>
  <si>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</si>
  <si>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</si>
  <si>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</si>
  <si>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</si>
  <si>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</si>
  <si>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</si>
  <si>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</si>
  <si>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</si>
  <si>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</si>
  <si>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</si>
  <si>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</si>
  <si>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</si>
  <si>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</si>
  <si>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</si>
  <si>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</si>
  <si>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</si>
  <si>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</si>
  <si>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</si>
  <si>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</si>
  <si>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</si>
  <si>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</si>
  <si>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</si>
  <si>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</si>
  <si>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</si>
  <si>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</si>
  <si>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</si>
  <si>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</si>
  <si>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</si>
  <si>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</si>
  <si>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</si>
  <si>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</si>
  <si>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</si>
  <si>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</si>
  <si>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</si>
  <si>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</si>
  <si>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</si>
  <si>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</si>
  <si>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</si>
  <si>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</si>
  <si>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</si>
  <si>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</si>
  <si>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</si>
  <si>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</si>
  <si>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</si>
  <si>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</si>
  <si>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</si>
  <si>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</si>
  <si>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</si>
  <si>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</si>
  <si>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</si>
  <si>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</si>
  <si>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</si>
  <si>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</si>
  <si>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</si>
  <si>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</si>
  <si>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</si>
  <si>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</si>
  <si>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</si>
  <si>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</si>
  <si>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</si>
  <si>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</si>
  <si>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</si>
  <si>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</si>
  <si>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</si>
  <si>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</si>
  <si>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</si>
  <si>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</si>
  <si>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</si>
  <si>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</si>
  <si>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</si>
  <si>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</si>
  <si>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</si>
  <si>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</si>
  <si>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</si>
  <si>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</si>
  <si>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</si>
  <si>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</si>
  <si>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</si>
  <si>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</si>
  <si>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</si>
  <si>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</si>
  <si>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</si>
  <si>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</si>
  <si>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</si>
  <si>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</si>
  <si>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</si>
  <si>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</si>
  <si>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</si>
  <si>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</si>
  <si>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</si>
  <si>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</si>
  <si>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</si>
  <si>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</si>
  <si>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</si>
  <si>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</si>
  <si>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</si>
  <si>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</si>
  <si>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</si>
  <si>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</si>
  <si>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</si>
  <si>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</si>
  <si>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</si>
  <si>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</si>
  <si>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</si>
  <si>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</si>
  <si>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</si>
  <si>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</si>
  <si>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</si>
  <si>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</si>
  <si>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</si>
  <si>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</si>
  <si>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</si>
  <si>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</si>
  <si>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</si>
  <si>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</si>
  <si>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</si>
  <si>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</si>
  <si>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</si>
  <si>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</si>
  <si>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</si>
  <si>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</si>
  <si>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</si>
  <si>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</si>
  <si>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</si>
  <si>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</si>
  <si>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</si>
  <si>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</si>
  <si>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</si>
  <si>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</si>
  <si>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</si>
  <si>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</si>
  <si>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</si>
  <si>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</si>
  <si>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</si>
  <si>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</si>
  <si>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</si>
  <si>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</si>
  <si>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</si>
  <si>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</si>
  <si>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</si>
  <si>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</si>
  <si>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</si>
  <si>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</si>
  <si>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</si>
  <si>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</si>
  <si>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</si>
  <si>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</si>
  <si>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</si>
  <si>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</si>
  <si>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</si>
  <si>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</si>
  <si>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</si>
  <si>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</si>
  <si>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</si>
  <si>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</si>
  <si>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</si>
  <si>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</si>
  <si>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</si>
  <si>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</si>
  <si>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</si>
  <si>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</si>
  <si>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</si>
  <si>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</si>
  <si>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</si>
  <si>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</si>
  <si>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</si>
  <si>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</si>
  <si>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</si>
  <si>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</si>
  <si>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</si>
  <si>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</si>
  <si>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</si>
  <si>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</si>
  <si>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</si>
  <si>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</si>
  <si>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</si>
  <si>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</si>
  <si>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</si>
  <si>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</si>
  <si>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</si>
  <si>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</si>
  <si>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</si>
  <si>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</si>
  <si>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</si>
  <si>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</si>
  <si>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</si>
  <si>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</si>
  <si>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</si>
  <si>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</si>
  <si>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</si>
  <si>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</si>
  <si>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</si>
  <si>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</si>
  <si>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</si>
  <si>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</si>
  <si>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</si>
  <si>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</si>
  <si>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</si>
  <si>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</si>
  <si>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</si>
  <si>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</si>
  <si>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</si>
  <si>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</si>
  <si>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</si>
  <si>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</si>
  <si>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</si>
  <si>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</si>
  <si>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</si>
  <si>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</si>
  <si>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</si>
  <si>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</si>
  <si>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</si>
  <si>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</si>
  <si>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</si>
  <si>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</si>
  <si>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</si>
  <si>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</si>
  <si>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</si>
  <si>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</si>
  <si>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</si>
  <si>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</si>
  <si>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</si>
  <si>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</si>
  <si>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</si>
  <si>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</si>
  <si>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</si>
  <si>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</si>
  <si>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</si>
  <si>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</si>
  <si>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</si>
  <si>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</si>
  <si>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</si>
  <si>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</si>
  <si>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</si>
  <si>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</si>
  <si>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</si>
  <si>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</si>
  <si>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</si>
  <si>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</si>
  <si>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</si>
  <si>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</si>
  <si>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</si>
  <si>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</si>
  <si>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</si>
  <si>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</si>
  <si>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</si>
  <si>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</si>
  <si>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</si>
  <si>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</si>
  <si>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</si>
  <si>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</si>
  <si>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</si>
  <si>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</si>
  <si>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</si>
  <si>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</si>
  <si>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</si>
  <si>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</si>
  <si>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</si>
  <si>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</si>
  <si>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</si>
  <si>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</si>
  <si>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</si>
  <si>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</si>
  <si>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</si>
  <si>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</si>
  <si>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</si>
  <si>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</si>
  <si>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</si>
  <si>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</si>
  <si>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</si>
  <si>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</si>
  <si>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</si>
  <si>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</si>
  <si>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</si>
  <si>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</si>
  <si>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</si>
  <si>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</si>
  <si>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</si>
  <si>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</si>
  <si>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</si>
  <si>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</si>
  <si>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</si>
  <si>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</si>
  <si>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</si>
  <si>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</si>
  <si>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</si>
  <si>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</si>
  <si>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</si>
  <si>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</si>
  <si>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</si>
  <si>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</si>
  <si>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</si>
  <si>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</si>
  <si>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</si>
  <si>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</si>
  <si>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</si>
  <si>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</si>
  <si>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</si>
  <si>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</si>
  <si>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</si>
  <si>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</si>
  <si>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</si>
  <si>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</si>
  <si>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</si>
  <si>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</si>
  <si>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</si>
  <si>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</si>
  <si>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</si>
  <si>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</si>
  <si>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</si>
  <si>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</si>
  <si>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</si>
  <si>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</si>
  <si>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</si>
  <si>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</si>
  <si>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</si>
  <si>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</si>
  <si>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</si>
  <si>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</si>
  <si>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</si>
  <si>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</si>
  <si>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</si>
  <si>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</si>
  <si>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</si>
  <si>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</si>
  <si>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</si>
  <si>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</si>
  <si>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</si>
  <si>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</si>
  <si>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</si>
  <si>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</si>
  <si>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</si>
  <si>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</si>
  <si>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</si>
  <si>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</si>
  <si>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</si>
  <si>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</si>
  <si>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</si>
  <si>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</si>
  <si>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</si>
  <si>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</si>
  <si>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</si>
  <si>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</si>
  <si>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</si>
  <si>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</si>
  <si>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</si>
  <si>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</si>
  <si>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</si>
  <si>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</si>
  <si>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</si>
  <si>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</si>
  <si>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</si>
  <si>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</si>
  <si>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</si>
  <si>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</si>
  <si>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</si>
  <si>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</si>
  <si>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</si>
  <si>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</si>
  <si>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</si>
  <si>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</si>
  <si>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</si>
  <si>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</si>
  <si>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</si>
  <si>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</si>
  <si>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</si>
  <si>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</si>
  <si>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</si>
  <si>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</si>
  <si>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</si>
  <si>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</si>
  <si>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</si>
  <si>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</si>
  <si>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</si>
  <si>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</si>
  <si>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</si>
  <si>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</si>
  <si>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</si>
  <si>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</si>
  <si>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</si>
  <si>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</si>
  <si>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</si>
  <si>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</si>
  <si>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</si>
  <si>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</si>
  <si>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</si>
  <si>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</si>
  <si>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</si>
  <si>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</si>
  <si>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</si>
  <si>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</si>
  <si>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</si>
  <si>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</si>
  <si>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</si>
  <si>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</si>
  <si>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</si>
  <si>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</si>
  <si>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</si>
  <si>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</si>
  <si>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</si>
  <si>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</si>
  <si>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</si>
  <si>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</si>
  <si>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</si>
  <si>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</si>
  <si>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</si>
  <si>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</si>
  <si>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</si>
  <si>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</si>
  <si>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</si>
  <si>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</si>
  <si>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</si>
  <si>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</si>
  <si>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</si>
  <si>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</si>
  <si>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</si>
  <si>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</si>
  <si>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</si>
  <si>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</si>
  <si>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</si>
  <si>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</si>
  <si>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</si>
  <si>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</si>
  <si>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</si>
  <si>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</si>
  <si>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</si>
  <si>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</si>
  <si>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</si>
  <si>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</si>
  <si>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</si>
  <si>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</si>
  <si>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</si>
  <si>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</si>
  <si>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</si>
  <si>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</si>
  <si>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</si>
  <si>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</si>
  <si>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</si>
  <si>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</si>
  <si>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</si>
  <si>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</si>
  <si>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</si>
  <si>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</si>
  <si>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</si>
  <si>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</si>
  <si>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</si>
  <si>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</si>
  <si>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</si>
  <si>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</si>
  <si>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</si>
  <si>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</si>
  <si>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</si>
  <si>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</si>
  <si>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</si>
  <si>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</si>
  <si>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</si>
  <si>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</si>
  <si>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</si>
  <si>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</si>
  <si>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</si>
  <si>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</si>
  <si>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</si>
  <si>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</si>
  <si>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</si>
  <si>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</si>
  <si>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</si>
  <si>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</si>
  <si>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</si>
  <si>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</si>
  <si>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</si>
  <si>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</si>
  <si>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</si>
  <si>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</si>
  <si>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</si>
  <si>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</si>
  <si>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</si>
  <si>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</si>
  <si>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</si>
  <si>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</si>
  <si>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</si>
  <si>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</si>
  <si>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</si>
  <si>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</si>
  <si>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</si>
  <si>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</si>
  <si>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</si>
  <si>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</si>
  <si>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</si>
  <si>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</si>
  <si>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</si>
  <si>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</si>
  <si>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</si>
  <si>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</si>
  <si>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</si>
  <si>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</si>
  <si>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</si>
  <si>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</si>
  <si>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</si>
  <si>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</si>
  <si>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</si>
  <si>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</si>
  <si>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</si>
  <si>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</si>
  <si>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</si>
  <si>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</si>
  <si>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</si>
  <si>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</si>
  <si>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</si>
  <si>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</si>
  <si>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</si>
  <si>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</si>
  <si>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</si>
  <si>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</si>
  <si>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</si>
  <si>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</si>
  <si>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</si>
  <si>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</si>
  <si>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</si>
  <si>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</si>
  <si>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</si>
  <si>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</si>
  <si>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</si>
  <si>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</si>
  <si>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</si>
  <si>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</si>
  <si>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</si>
  <si>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</si>
  <si>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</si>
  <si>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</si>
  <si>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</si>
  <si>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</si>
  <si>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</si>
  <si>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</si>
  <si>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</si>
  <si>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</si>
  <si>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</si>
  <si>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</si>
  <si>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</si>
  <si>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</si>
  <si>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</si>
  <si>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</si>
  <si>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</si>
  <si>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</si>
  <si>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</si>
  <si>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</si>
  <si>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</si>
  <si>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</si>
  <si>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</si>
  <si>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</si>
  <si>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</si>
  <si>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</si>
  <si>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</si>
  <si>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</si>
  <si>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</si>
  <si>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</si>
  <si>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</si>
  <si>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</si>
  <si>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</si>
  <si>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</si>
  <si>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</si>
  <si>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</si>
  <si>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</si>
  <si>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</si>
  <si>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</si>
  <si>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</si>
  <si>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</si>
  <si>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</si>
  <si>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</si>
  <si>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</si>
  <si>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</si>
  <si>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</si>
  <si>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</si>
  <si>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</si>
  <si>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</si>
  <si>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</si>
  <si>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</si>
  <si>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</si>
  <si>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</si>
  <si>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</si>
  <si>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</si>
  <si>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</si>
  <si>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</si>
  <si>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</si>
  <si>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</si>
  <si>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</si>
  <si>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</si>
  <si>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</si>
  <si>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</si>
  <si>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</si>
  <si>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</si>
  <si>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</si>
  <si>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</si>
  <si>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</si>
  <si>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</si>
  <si>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</si>
  <si>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</si>
  <si>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</si>
  <si>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</si>
  <si>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</si>
  <si>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</si>
  <si>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</si>
  <si>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</si>
  <si>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</si>
  <si>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</si>
  <si>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</si>
  <si>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</si>
  <si>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</si>
  <si>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</si>
  <si>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</si>
  <si>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</si>
  <si>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</si>
  <si>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</si>
  <si>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</si>
  <si>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</si>
  <si>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</si>
  <si>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</si>
  <si>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</si>
  <si>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</si>
  <si>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</si>
  <si>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</si>
  <si>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</si>
  <si>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</si>
  <si>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</si>
  <si>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</si>
  <si>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</si>
  <si>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</si>
  <si>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</si>
  <si>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</si>
  <si>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</si>
  <si>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</si>
  <si>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</si>
  <si>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</si>
  <si>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</si>
  <si>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</si>
  <si>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</si>
  <si>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</si>
  <si>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</si>
  <si>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</si>
  <si>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</si>
  <si>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</si>
  <si>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</si>
  <si>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</si>
  <si>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</si>
  <si>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</si>
  <si>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</si>
  <si>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</si>
  <si>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</si>
  <si>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</si>
  <si>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</si>
  <si>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</si>
  <si>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</si>
  <si>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</si>
  <si>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</si>
  <si>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</si>
  <si>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</si>
  <si>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</si>
  <si>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</si>
  <si>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</si>
  <si>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</si>
  <si>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</si>
  <si>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</si>
  <si>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</si>
  <si>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</si>
  <si>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</si>
  <si>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</si>
  <si>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</si>
  <si>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</si>
  <si>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</si>
  <si>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</si>
  <si>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</si>
  <si>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</si>
  <si>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</si>
  <si>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</si>
  <si>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</si>
  <si>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</si>
  <si>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</si>
  <si>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</si>
  <si>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</si>
  <si>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</si>
  <si>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</si>
  <si>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</si>
  <si>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</si>
  <si>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</si>
  <si>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</si>
  <si>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</si>
  <si>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</si>
  <si>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</si>
  <si>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</si>
  <si>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</si>
  <si>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</si>
  <si>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</si>
  <si>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</si>
  <si>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</si>
  <si>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</si>
  <si>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</si>
  <si>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</si>
  <si>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</si>
  <si>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</si>
  <si>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</si>
  <si>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</si>
  <si>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</si>
  <si>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</si>
  <si>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</si>
  <si>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</si>
  <si>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</si>
  <si>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</si>
  <si>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</si>
  <si>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</si>
  <si>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</si>
  <si>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</si>
  <si>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</si>
  <si>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</si>
  <si>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</si>
  <si>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</si>
  <si>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</si>
  <si>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</si>
  <si>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</si>
  <si>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</si>
  <si>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</si>
  <si>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</si>
  <si>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</si>
  <si>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</si>
  <si>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</si>
  <si>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</si>
  <si>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</si>
  <si>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</si>
  <si>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</si>
  <si>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</si>
  <si>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</si>
  <si>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</si>
  <si>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</si>
  <si>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</si>
  <si>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</si>
  <si>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</si>
  <si>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</si>
  <si>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</si>
  <si>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</si>
  <si>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</si>
  <si>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</si>
  <si>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</si>
  <si>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</si>
  <si>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</si>
  <si>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</si>
  <si>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</si>
  <si>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</si>
  <si>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</si>
  <si>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</si>
  <si>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</si>
  <si>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</si>
  <si>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</si>
  <si>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</si>
  <si>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</si>
  <si>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</si>
  <si>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</si>
  <si>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</si>
  <si>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</si>
  <si>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</si>
  <si>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</si>
  <si>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</si>
  <si>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</si>
  <si>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</si>
  <si>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</si>
  <si>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</si>
  <si>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</si>
  <si>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</si>
  <si>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</si>
  <si>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</si>
  <si>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</si>
  <si>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</si>
  <si>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</si>
  <si>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</si>
  <si>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</si>
  <si>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</si>
  <si>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</si>
  <si>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</si>
  <si>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</si>
  <si>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</si>
  <si>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</si>
  <si>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</si>
  <si>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</si>
  <si>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</si>
  <si>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</si>
  <si>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</si>
  <si>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</si>
  <si>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</si>
  <si>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</si>
  <si>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</si>
  <si>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</si>
  <si>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</si>
  <si>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</si>
  <si>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</si>
  <si>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</si>
  <si>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</si>
  <si>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</si>
  <si>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</si>
  <si>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</si>
  <si>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</si>
  <si>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</si>
  <si>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</si>
  <si>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</si>
  <si>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</si>
  <si>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</si>
  <si>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</si>
  <si>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</si>
  <si>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</si>
  <si>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</si>
  <si>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</si>
  <si>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</si>
  <si>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</si>
  <si>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</si>
  <si>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</si>
  <si>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</si>
  <si>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</si>
  <si>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</si>
  <si>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</si>
  <si>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</si>
  <si>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</si>
  <si>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</si>
  <si>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</si>
  <si>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</si>
  <si>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</si>
  <si>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</si>
  <si>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</si>
  <si>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</si>
  <si>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</si>
  <si>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</si>
  <si>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</si>
  <si>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</si>
  <si>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</si>
  <si>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</si>
  <si>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</si>
  <si>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</si>
  <si>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</si>
  <si>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</si>
  <si>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</si>
  <si>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</si>
  <si>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</si>
  <si>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</si>
  <si>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</si>
  <si>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</si>
  <si>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</si>
  <si>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</si>
  <si>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</si>
  <si>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</si>
  <si>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</si>
  <si>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</si>
  <si>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</si>
  <si>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</si>
  <si>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</si>
  <si>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</si>
  <si>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</si>
  <si>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</si>
  <si>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</si>
  <si>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</si>
  <si>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</si>
  <si>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</si>
  <si>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</si>
  <si>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</si>
  <si>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</si>
  <si>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</si>
  <si>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</si>
  <si>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</si>
  <si>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</si>
  <si>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</si>
  <si>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</si>
  <si>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</si>
  <si>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</si>
  <si>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</si>
  <si>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</si>
  <si>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</si>
  <si>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</si>
  <si>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</si>
  <si>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</si>
  <si>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</si>
  <si>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</si>
  <si>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</si>
  <si>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</si>
  <si>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</si>
  <si>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</si>
  <si>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</si>
  <si>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</si>
  <si>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</si>
  <si>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</si>
  <si>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</si>
  <si>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</si>
  <si>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</si>
  <si>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</si>
  <si>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</si>
  <si>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</si>
  <si>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</si>
  <si>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</si>
  <si>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</si>
  <si>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</si>
  <si>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</si>
  <si>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</si>
  <si>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</si>
  <si>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</si>
  <si>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</si>
  <si>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</si>
  <si>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</si>
  <si>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</si>
  <si>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</si>
  <si>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</si>
  <si>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</si>
  <si>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</si>
  <si>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</si>
  <si>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</si>
  <si>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</si>
  <si>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</si>
  <si>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</si>
  <si>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</si>
  <si>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</si>
  <si>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</si>
  <si>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</si>
  <si>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</si>
  <si>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</si>
  <si>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</si>
  <si>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</si>
  <si>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</si>
  <si>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</si>
  <si>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</si>
  <si>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</si>
  <si>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</si>
  <si>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</si>
  <si>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</si>
  <si>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</si>
  <si>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</si>
  <si>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</si>
  <si>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</si>
  <si>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</si>
  <si>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</si>
  <si>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</si>
  <si>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</si>
  <si>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</si>
  <si>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</si>
  <si>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</si>
  <si>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</si>
  <si>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</si>
  <si>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</si>
  <si>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</si>
  <si>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</si>
  <si>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</si>
  <si>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</si>
  <si>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</si>
  <si>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</si>
  <si>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</si>
  <si>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</si>
  <si>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</si>
  <si>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</si>
  <si>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</si>
  <si>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</si>
  <si>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</si>
  <si>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</si>
  <si>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</si>
  <si>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</si>
  <si>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</si>
  <si>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</si>
  <si>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</si>
  <si>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</si>
  <si>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</si>
  <si>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</si>
  <si>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</si>
  <si>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</si>
  <si>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</si>
  <si>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</si>
  <si>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</si>
  <si>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</si>
  <si>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</si>
  <si>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</si>
  <si>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</si>
  <si>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</si>
  <si>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</si>
  <si>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</si>
  <si>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</si>
  <si>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</si>
  <si>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</si>
  <si>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</si>
  <si>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</si>
  <si>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</si>
  <si>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</si>
  <si>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</si>
  <si>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</si>
  <si>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</si>
  <si>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</si>
  <si>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</si>
  <si>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</si>
  <si>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</si>
  <si>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</si>
  <si>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</si>
  <si>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</si>
  <si>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</si>
  <si>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</si>
  <si>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</si>
  <si>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</si>
  <si>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</si>
  <si>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</si>
  <si>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</si>
  <si>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</si>
  <si>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</si>
  <si>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</si>
  <si>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</si>
  <si>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</si>
  <si>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</si>
  <si>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</si>
  <si>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</si>
  <si>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</si>
  <si>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</si>
  <si>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</si>
  <si>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</si>
  <si>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</si>
  <si>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</si>
  <si>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</si>
  <si>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</si>
  <si>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</si>
  <si>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</si>
  <si>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</si>
  <si>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</si>
  <si>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</si>
  <si>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</si>
  <si>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</si>
  <si>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</si>
  <si>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</si>
  <si>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</si>
  <si>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</si>
  <si>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</si>
  <si>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</si>
  <si>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</si>
  <si>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</si>
  <si>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</si>
  <si>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</si>
  <si>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</si>
  <si>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</si>
  <si>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</si>
  <si>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</si>
  <si>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</si>
  <si>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</si>
  <si>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</si>
  <si>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</si>
  <si>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</si>
  <si>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</si>
  <si>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</si>
  <si>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</si>
  <si>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</si>
  <si>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</si>
  <si>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</si>
  <si>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</si>
  <si>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</si>
  <si>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</si>
  <si>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</si>
  <si>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</si>
  <si>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</si>
  <si>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</si>
  <si>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</si>
  <si>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</si>
  <si>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</si>
  <si>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</si>
  <si>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</si>
  <si>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</si>
  <si>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</si>
  <si>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</si>
  <si>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</si>
  <si>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</si>
  <si>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</si>
  <si>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</si>
  <si>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</si>
  <si>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</si>
  <si>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</si>
  <si>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</si>
  <si>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</si>
  <si>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</si>
  <si>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</si>
  <si>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</si>
  <si>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</si>
  <si>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</si>
  <si>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</si>
  <si>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</si>
  <si>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</si>
  <si>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</si>
  <si>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</si>
  <si>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</si>
  <si>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</si>
  <si>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</si>
  <si>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</si>
  <si>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</si>
  <si>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</si>
  <si>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</si>
  <si>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</si>
  <si>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</si>
  <si>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</si>
  <si>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</si>
  <si>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</si>
  <si>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</si>
  <si>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</si>
  <si>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</si>
  <si>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</si>
  <si>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</si>
  <si>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</si>
  <si>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</si>
  <si>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</si>
  <si>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</si>
  <si>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</si>
  <si>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</si>
  <si>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</si>
  <si>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</si>
  <si>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</si>
  <si>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</si>
  <si>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</si>
  <si>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</si>
  <si>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</si>
  <si>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</si>
  <si>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</si>
  <si>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</si>
  <si>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</si>
  <si>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</si>
  <si>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</si>
  <si>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</si>
  <si>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</si>
  <si>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</si>
  <si>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</si>
  <si>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</si>
  <si>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</si>
  <si>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</si>
  <si>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</si>
  <si>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</si>
  <si>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</si>
  <si>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</si>
  <si>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</si>
  <si>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</si>
  <si>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</si>
  <si>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</si>
  <si>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</si>
  <si>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</si>
  <si>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</si>
  <si>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</si>
  <si>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</si>
  <si>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</si>
  <si>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</si>
  <si>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</si>
  <si>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</si>
  <si>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</si>
  <si>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</si>
  <si>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</si>
  <si>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</si>
  <si>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</si>
  <si>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</si>
  <si>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</si>
  <si>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</si>
  <si>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</si>
  <si>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</si>
  <si>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</si>
  <si>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</si>
  <si>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</si>
  <si>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</si>
  <si>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</si>
  <si>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</si>
  <si>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</si>
  <si>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</si>
  <si>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</si>
  <si>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</si>
  <si>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</si>
  <si>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</si>
  <si>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</si>
  <si>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</si>
  <si>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</si>
  <si>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</si>
  <si>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</si>
  <si>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</si>
  <si>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</si>
  <si>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</si>
  <si>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</si>
  <si>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</si>
  <si>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</si>
  <si>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</si>
  <si>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</si>
  <si>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</si>
  <si>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</si>
  <si>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</si>
  <si>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</si>
  <si>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</si>
  <si>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</si>
  <si>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</si>
  <si>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</si>
  <si>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</si>
  <si>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</si>
  <si>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</si>
  <si>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</si>
  <si>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</si>
  <si>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</si>
  <si>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</si>
  <si>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</si>
  <si>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</si>
  <si>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</si>
  <si>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</si>
  <si>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</si>
  <si>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</si>
  <si>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</si>
  <si>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</si>
  <si>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</si>
  <si>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</si>
  <si>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</si>
  <si>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</si>
  <si>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</si>
  <si>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</si>
  <si>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</si>
  <si>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</si>
  <si>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</si>
  <si>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</si>
  <si>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</si>
  <si>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</si>
  <si>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</si>
  <si>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</si>
  <si>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</si>
  <si>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</si>
  <si>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</si>
  <si>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</si>
  <si>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</si>
  <si>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</si>
  <si>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</si>
  <si>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</si>
  <si>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</si>
  <si>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</si>
  <si>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</si>
  <si>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</si>
  <si>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</si>
  <si>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</si>
  <si>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</si>
  <si>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</si>
  <si>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</si>
  <si>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</si>
  <si>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</si>
  <si>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</si>
  <si>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</si>
  <si>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</si>
  <si>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</si>
  <si>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</si>
  <si>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</si>
  <si>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</si>
  <si>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</si>
  <si>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</si>
  <si>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</si>
  <si>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</si>
  <si>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</si>
  <si>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</si>
  <si>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</si>
  <si>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</si>
  <si>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</si>
  <si>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</si>
  <si>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</si>
  <si>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</si>
  <si>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</si>
  <si>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</si>
  <si>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</si>
  <si>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</si>
  <si>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</si>
  <si>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</si>
  <si>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</si>
  <si>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</si>
  <si>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</si>
  <si>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</si>
  <si>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</si>
  <si>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</si>
  <si>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</si>
  <si>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</si>
  <si>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</si>
  <si>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</si>
  <si>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</si>
  <si>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</si>
  <si>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</si>
  <si>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</si>
  <si>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</si>
  <si>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</si>
  <si>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</si>
  <si>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</si>
  <si>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</si>
  <si>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</si>
  <si>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</si>
  <si>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</si>
  <si>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</si>
  <si>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</si>
  <si>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</si>
  <si>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</si>
  <si>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</si>
  <si>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</si>
  <si>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</si>
  <si>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</si>
  <si>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</si>
  <si>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</si>
  <si>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</si>
  <si>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</si>
  <si>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</si>
  <si>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</si>
  <si>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</si>
  <si>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</si>
  <si>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</si>
  <si>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</si>
  <si>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</si>
  <si>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</si>
  <si>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</si>
  <si>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</si>
  <si>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</si>
  <si>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</si>
  <si>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</si>
  <si>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</si>
  <si>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</si>
  <si>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</si>
  <si>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</si>
  <si>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</si>
  <si>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</si>
  <si>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</si>
  <si>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</si>
  <si>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</si>
  <si>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</si>
  <si>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</si>
  <si>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</si>
  <si>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</si>
  <si>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</si>
  <si>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</si>
  <si>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</si>
  <si>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</si>
  <si>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</si>
  <si>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</si>
  <si>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</si>
  <si>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</si>
  <si>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</si>
  <si>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</si>
  <si>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</si>
  <si>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</si>
  <si>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</si>
  <si>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</si>
  <si>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</si>
  <si>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</si>
  <si>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</si>
  <si>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</si>
  <si>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</si>
  <si>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</si>
  <si>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</si>
  <si>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</si>
  <si>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</si>
  <si>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</si>
  <si>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</si>
  <si>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</si>
  <si>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</si>
  <si>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</si>
  <si>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</si>
  <si>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</si>
  <si>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</si>
  <si>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</si>
  <si>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</si>
  <si>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</si>
  <si>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</si>
  <si>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</si>
  <si>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</si>
  <si>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</si>
  <si>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</si>
  <si>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</si>
  <si>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</si>
  <si>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</si>
  <si>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</si>
  <si>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</si>
  <si>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</si>
  <si>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</si>
  <si>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</si>
  <si>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</si>
  <si>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</si>
  <si>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</si>
  <si>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</si>
  <si>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</si>
  <si>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</si>
  <si>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</si>
  <si>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</si>
  <si>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</si>
  <si>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</si>
  <si>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</si>
  <si>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</si>
  <si>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</si>
  <si>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</si>
  <si>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</si>
  <si>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</si>
  <si>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</si>
  <si>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</si>
  <si>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</si>
  <si>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</si>
  <si>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</si>
  <si>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</si>
  <si>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</si>
  <si>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</si>
  <si>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</si>
  <si>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</si>
  <si>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</si>
  <si>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</si>
  <si>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</si>
  <si>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</si>
  <si>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</si>
  <si>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</si>
  <si>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</si>
  <si>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</si>
  <si>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</si>
  <si>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</si>
  <si>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</si>
  <si>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</si>
  <si>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</si>
  <si>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</si>
  <si>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</si>
  <si>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</si>
  <si>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</si>
  <si>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</si>
  <si>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</si>
  <si>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</si>
  <si>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</si>
  <si>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</si>
  <si>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</si>
  <si>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</si>
  <si>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</si>
  <si>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</si>
  <si>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</si>
  <si>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</si>
  <si>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</si>
  <si>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</si>
  <si>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</si>
  <si>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</si>
  <si>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</si>
  <si>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</si>
  <si>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</si>
  <si>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</si>
  <si>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</si>
  <si>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</si>
  <si>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</si>
  <si>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</si>
  <si>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</si>
  <si>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</si>
  <si>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</si>
  <si>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</si>
  <si>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</si>
  <si>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</si>
  <si>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</si>
  <si>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</si>
  <si>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</si>
  <si>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</si>
  <si>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</si>
  <si>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</si>
  <si>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</si>
  <si>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</si>
  <si>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</si>
  <si>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</si>
  <si>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</si>
  <si>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</si>
  <si>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</si>
  <si>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</si>
  <si>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</si>
  <si>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</si>
  <si>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</si>
  <si>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</si>
  <si>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</si>
  <si>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</si>
  <si>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</si>
  <si>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</si>
  <si>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</si>
  <si>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</si>
  <si>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</si>
  <si>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</si>
  <si>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</si>
  <si>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</si>
  <si>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</si>
  <si>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</si>
  <si>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</si>
  <si>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</si>
  <si>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</si>
  <si>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</si>
  <si>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</si>
  <si>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</si>
  <si>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</si>
  <si>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</si>
  <si>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</si>
  <si>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</si>
  <si>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</si>
  <si>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</si>
  <si>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</si>
  <si>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</si>
  <si>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</si>
  <si>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</si>
  <si>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</si>
  <si>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</si>
  <si>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</si>
  <si>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</si>
  <si>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</si>
  <si>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</si>
  <si>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</si>
  <si>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</si>
  <si>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</si>
  <si>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</si>
  <si>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</si>
  <si>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</si>
  <si>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</si>
  <si>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</si>
  <si>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</si>
  <si>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</si>
  <si>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</si>
  <si>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</si>
  <si>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</si>
  <si>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</si>
  <si>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</si>
  <si>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</si>
  <si>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</si>
  <si>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</si>
  <si>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</si>
  <si>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</si>
  <si>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</si>
  <si>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</si>
  <si>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</si>
  <si>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</si>
  <si>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</si>
  <si>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</si>
  <si>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</si>
  <si>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</si>
  <si>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</si>
  <si>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</si>
  <si>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</si>
  <si>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</si>
  <si>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</si>
  <si>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</si>
  <si>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</si>
  <si>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</si>
  <si>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</si>
  <si>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</si>
  <si>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</si>
  <si>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</si>
  <si>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</si>
  <si>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</si>
  <si>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</si>
  <si>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</si>
  <si>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</si>
  <si>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</si>
  <si>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</si>
  <si>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</si>
  <si>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</si>
  <si>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</si>
  <si>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</si>
  <si>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</si>
  <si>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</si>
  <si>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</si>
  <si>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</si>
  <si>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</si>
  <si>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</si>
  <si>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</si>
  <si>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</si>
  <si>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</si>
  <si>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</si>
  <si>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</si>
  <si>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</si>
  <si>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</si>
  <si>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</si>
  <si>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</si>
  <si>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</si>
  <si>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</si>
  <si>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</si>
  <si>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</si>
  <si>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</si>
  <si>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</si>
  <si>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</si>
  <si>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</si>
  <si>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</si>
  <si>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</si>
  <si>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</si>
  <si>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</si>
  <si>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</si>
  <si>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</si>
  <si>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</si>
  <si>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</si>
  <si>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</si>
  <si>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</si>
  <si>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</si>
  <si>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</si>
  <si>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</si>
  <si>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</si>
  <si>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</si>
  <si>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</si>
  <si>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</si>
  <si>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</si>
  <si>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</si>
  <si>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</si>
  <si>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</si>
  <si>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</si>
  <si>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</si>
  <si>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</si>
  <si>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</si>
  <si>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</si>
  <si>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</si>
  <si>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</si>
  <si>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</si>
  <si>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</si>
  <si>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</si>
  <si>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</si>
  <si>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</si>
  <si>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</si>
  <si>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</si>
  <si>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</si>
  <si>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</si>
  <si>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</si>
  <si>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</si>
  <si>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</si>
  <si>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</si>
  <si>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</si>
  <si>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</si>
  <si>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</si>
  <si>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</si>
  <si>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</si>
  <si>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</si>
  <si>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</si>
  <si>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</si>
  <si>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</si>
  <si>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</si>
  <si>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</si>
  <si>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</si>
  <si>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</si>
  <si>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</si>
  <si>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</si>
  <si>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</si>
  <si>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</si>
  <si>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</si>
  <si>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</si>
  <si>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</si>
  <si>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</si>
  <si>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</si>
  <si>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</si>
  <si>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</si>
  <si>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</si>
  <si>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</si>
  <si>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</si>
  <si>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</si>
  <si>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</si>
  <si>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</si>
  <si>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</si>
  <si>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</si>
  <si>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</si>
  <si>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</si>
  <si>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</si>
  <si>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</si>
  <si>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</si>
  <si>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</si>
  <si>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</si>
  <si>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</si>
  <si>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</si>
  <si>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</si>
  <si>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</si>
  <si>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</si>
  <si>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</si>
  <si>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</si>
  <si>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</si>
  <si>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</si>
  <si>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</si>
  <si>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</si>
  <si>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</si>
  <si>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</si>
  <si>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</si>
  <si>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</si>
  <si>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</si>
  <si>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</si>
  <si>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</si>
  <si>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</si>
  <si>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</si>
  <si>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</si>
  <si>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</si>
  <si>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</si>
  <si>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</si>
  <si>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</si>
  <si>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</si>
  <si>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</si>
  <si>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</si>
  <si>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</si>
  <si>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</si>
  <si>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</si>
  <si>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</si>
  <si>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</si>
  <si>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</si>
  <si>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</si>
  <si>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</si>
  <si>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</si>
  <si>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</si>
  <si>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</si>
  <si>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</si>
  <si>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</si>
  <si>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</si>
  <si>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</si>
  <si>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</si>
  <si>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</si>
  <si>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</si>
  <si>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</si>
  <si>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</si>
  <si>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</si>
  <si>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</si>
  <si>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</si>
  <si>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</si>
  <si>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</si>
  <si>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</si>
  <si>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</si>
  <si>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</si>
  <si>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</si>
  <si>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</si>
  <si>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</si>
  <si>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</si>
  <si>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</si>
  <si>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</si>
  <si>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</si>
  <si>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</si>
  <si>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</si>
  <si>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</si>
  <si>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</si>
  <si>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</si>
  <si>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</si>
  <si>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</si>
  <si>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</si>
  <si>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</si>
  <si>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</si>
  <si>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</si>
  <si>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</si>
  <si>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</si>
  <si>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</si>
  <si>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</si>
  <si>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</si>
  <si>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</si>
  <si>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</si>
  <si>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</si>
  <si>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</si>
  <si>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</si>
  <si>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</si>
  <si>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</si>
  <si>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</si>
  <si>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</si>
  <si>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</si>
  <si>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</si>
  <si>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</si>
  <si>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</si>
  <si>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</si>
  <si>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</si>
  <si>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</si>
  <si>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</si>
  <si>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</si>
  <si>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</si>
  <si>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</si>
  <si>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</si>
  <si>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</si>
  <si>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</si>
  <si>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</si>
  <si>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</si>
  <si>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</si>
  <si>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</si>
  <si>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</si>
  <si>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</si>
  <si>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</si>
  <si>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</si>
  <si>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</si>
  <si>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</si>
  <si>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</si>
  <si>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</si>
  <si>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</si>
  <si>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</si>
  <si>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</si>
  <si>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</si>
  <si>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</si>
  <si>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</si>
  <si>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</si>
  <si>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</si>
  <si>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</si>
  <si>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</si>
  <si>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</si>
  <si>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</si>
  <si>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</si>
  <si>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</si>
  <si>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</si>
  <si>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</si>
  <si>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</si>
  <si>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</si>
  <si>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</si>
  <si>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</si>
  <si>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</si>
  <si>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</si>
  <si>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</si>
  <si>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</si>
  <si>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</si>
  <si>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</si>
  <si>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</si>
  <si>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</si>
  <si>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</si>
  <si>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</si>
  <si>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</si>
  <si>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</si>
  <si>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</si>
  <si>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</si>
  <si>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</si>
  <si>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</si>
  <si>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</si>
  <si>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</si>
  <si>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</si>
  <si>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</si>
  <si>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</si>
  <si>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</si>
  <si>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</si>
  <si>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</si>
  <si>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</si>
  <si>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</si>
  <si>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</si>
  <si>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</si>
  <si>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</si>
  <si>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</si>
  <si>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</si>
  <si>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</si>
  <si>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</si>
  <si>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</si>
  <si>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</si>
  <si>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</si>
  <si>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</si>
  <si>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</si>
  <si>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</si>
  <si>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</si>
  <si>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</si>
  <si>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</si>
  <si>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</si>
  <si>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</si>
  <si>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</si>
  <si>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</si>
  <si>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</si>
  <si>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</si>
  <si>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</si>
  <si>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</si>
  <si>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</si>
  <si>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</si>
  <si>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</si>
  <si>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</si>
  <si>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</si>
  <si>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</si>
  <si>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</si>
  <si>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</si>
  <si>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</si>
  <si>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</si>
  <si>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</si>
  <si>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</si>
  <si>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</si>
  <si>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</si>
  <si>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</si>
  <si>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</si>
  <si>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</si>
  <si>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</si>
  <si>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</si>
  <si>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</si>
  <si>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</si>
  <si>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</si>
  <si>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</si>
  <si>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</si>
  <si>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</si>
  <si>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</si>
  <si>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</si>
  <si>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</si>
  <si>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</si>
  <si>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</si>
  <si>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</si>
  <si>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</si>
  <si>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</si>
  <si>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</si>
  <si>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</si>
  <si>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</si>
  <si>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</si>
  <si>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</si>
  <si>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</si>
  <si>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</si>
  <si>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</si>
  <si>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</si>
  <si>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</si>
  <si>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</si>
  <si>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</si>
  <si>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</si>
  <si>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</si>
  <si>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</si>
  <si>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</si>
  <si>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</si>
  <si>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</si>
  <si>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</si>
  <si>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</si>
  <si>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</si>
  <si>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</si>
  <si>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</si>
  <si>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</si>
  <si>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</si>
  <si>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</si>
  <si>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</si>
  <si>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</si>
  <si>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</si>
  <si>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</si>
  <si>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</si>
  <si>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</si>
  <si>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</si>
  <si>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</si>
  <si>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</si>
  <si>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</si>
  <si>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</si>
  <si>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</si>
  <si>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</si>
  <si>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</si>
  <si>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</si>
  <si>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</si>
  <si>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</si>
  <si>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</si>
  <si>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</si>
  <si>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</si>
  <si>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</si>
  <si>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</si>
  <si>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</si>
  <si>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</si>
  <si>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</si>
  <si>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</si>
  <si>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</si>
  <si>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</si>
  <si>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</si>
  <si>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</si>
  <si>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</si>
  <si>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</si>
  <si>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</si>
  <si>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</si>
  <si>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</si>
  <si>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</si>
  <si>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</si>
  <si>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</si>
  <si>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</si>
  <si>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</si>
  <si>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</si>
  <si>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</si>
  <si>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</si>
  <si>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</si>
  <si>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</si>
  <si>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</si>
  <si>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</si>
  <si>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</si>
  <si>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</si>
  <si>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</si>
  <si>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</si>
  <si>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</si>
  <si>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</si>
  <si>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</si>
  <si>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</si>
  <si>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</si>
  <si>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</si>
  <si>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</si>
  <si>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</si>
  <si>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</si>
  <si>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</si>
  <si>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</si>
  <si>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</si>
  <si>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</si>
  <si>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</si>
  <si>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</si>
  <si>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</si>
  <si>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</si>
  <si>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</si>
  <si>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</si>
  <si>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</si>
  <si>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</si>
  <si>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</si>
  <si>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</si>
  <si>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</si>
  <si>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</si>
  <si>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</si>
  <si>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</si>
  <si>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</si>
  <si>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</si>
  <si>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</si>
  <si>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</si>
  <si>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</si>
  <si>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</si>
  <si>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</si>
  <si>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</si>
  <si>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</si>
  <si>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</si>
  <si>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</si>
  <si>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</si>
  <si>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</si>
  <si>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</si>
  <si>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</si>
  <si>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</si>
  <si>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</si>
  <si>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</si>
  <si>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</si>
  <si>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</si>
  <si>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</si>
  <si>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</si>
  <si>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</si>
  <si>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</si>
  <si>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</si>
  <si>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</si>
  <si>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</si>
  <si>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</si>
  <si>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</si>
  <si>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</si>
  <si>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</si>
  <si>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</si>
  <si>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</si>
  <si>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</si>
  <si>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</si>
  <si>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</si>
  <si>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</si>
  <si>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</si>
  <si>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</si>
  <si>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</si>
  <si>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</si>
  <si>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</si>
  <si>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</si>
  <si>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</si>
  <si>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</si>
  <si>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</si>
  <si>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</si>
  <si>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</si>
  <si>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</si>
  <si>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</si>
  <si>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</si>
  <si>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</si>
  <si>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</si>
  <si>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</si>
  <si>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</si>
  <si>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</si>
  <si>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</si>
  <si>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</si>
  <si>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</si>
  <si>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</si>
  <si>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</si>
  <si>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</si>
  <si>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</si>
  <si>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</si>
  <si>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</si>
  <si>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</si>
  <si>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</si>
  <si>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</si>
  <si>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</si>
  <si>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</si>
  <si>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</si>
  <si>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</si>
  <si>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</si>
  <si>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</si>
  <si>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</si>
  <si>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</si>
  <si>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</si>
  <si>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</si>
  <si>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</si>
  <si>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</si>
  <si>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</si>
  <si>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</si>
  <si>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</si>
  <si>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</si>
  <si>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</si>
  <si>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</si>
  <si>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</si>
  <si>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</si>
  <si>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</si>
  <si>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</si>
  <si>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</si>
  <si>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</si>
  <si>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</si>
  <si>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</si>
  <si>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</si>
  <si>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</si>
  <si>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</si>
  <si>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</si>
  <si>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</si>
  <si>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</si>
  <si>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</si>
  <si>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</si>
  <si>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</si>
  <si>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</si>
  <si>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</si>
  <si>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</si>
  <si>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</si>
  <si>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</si>
  <si>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</si>
  <si>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</si>
  <si>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</si>
  <si>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</si>
  <si>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</si>
  <si>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</si>
  <si>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</si>
  <si>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</si>
  <si>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</si>
  <si>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</si>
  <si>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</si>
  <si>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</si>
  <si>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</si>
  <si>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</si>
  <si>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</si>
  <si>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</si>
  <si>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</si>
  <si>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</si>
  <si>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</si>
  <si>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</si>
  <si>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</si>
  <si>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</si>
  <si>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</si>
  <si>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</si>
  <si>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</si>
  <si>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</si>
  <si>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</si>
  <si>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</si>
  <si>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</si>
  <si>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</si>
  <si>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</si>
  <si>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</si>
  <si>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</si>
  <si>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</si>
  <si>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</si>
  <si>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</si>
  <si>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</si>
  <si>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</si>
  <si>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</si>
  <si>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</si>
  <si>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</si>
  <si>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</si>
  <si>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</si>
  <si>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</si>
  <si>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</si>
  <si>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</si>
  <si>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</si>
  <si>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</si>
  <si>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</si>
  <si>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</si>
  <si>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</si>
  <si>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</si>
  <si>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</si>
  <si>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</si>
  <si>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</si>
  <si>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</si>
  <si>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</si>
  <si>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</si>
  <si>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</si>
  <si>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</si>
  <si>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</si>
  <si>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</si>
  <si>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</si>
  <si>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</si>
  <si>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</si>
  <si>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</si>
  <si>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</si>
  <si>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</si>
  <si>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</si>
  <si>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</si>
  <si>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</si>
  <si>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</si>
  <si>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</si>
  <si>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</si>
  <si>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</si>
  <si>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</si>
  <si>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</si>
  <si>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</si>
  <si>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</si>
  <si>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</si>
  <si>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</si>
  <si>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</si>
  <si>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</si>
  <si>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</si>
  <si>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</si>
  <si>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</si>
  <si>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</si>
  <si>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</si>
  <si>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</si>
  <si>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</si>
  <si>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</si>
  <si>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</si>
  <si>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</si>
  <si>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</si>
  <si>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</si>
  <si>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</si>
  <si>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</si>
  <si>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</si>
  <si>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</si>
  <si>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</si>
  <si>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</si>
  <si>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</si>
  <si>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</si>
  <si>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</si>
  <si>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</si>
  <si>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</si>
  <si>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</si>
  <si>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</si>
  <si>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</si>
  <si>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</si>
  <si>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</si>
  <si>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</si>
  <si>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</si>
  <si>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</si>
  <si>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</si>
  <si>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</si>
  <si>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</si>
  <si>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</si>
  <si>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</si>
  <si>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</si>
  <si>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</si>
  <si>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</si>
  <si>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</si>
  <si>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</si>
  <si>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</si>
  <si>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</si>
  <si>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</si>
  <si>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</si>
  <si>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</si>
  <si>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</si>
  <si>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</si>
  <si>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</si>
  <si>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</si>
  <si>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</si>
  <si>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</si>
  <si>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</si>
  <si>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</si>
  <si>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</si>
  <si>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</si>
  <si>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</si>
  <si>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</si>
  <si>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</si>
  <si>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</si>
  <si>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</si>
  <si>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</si>
  <si>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</si>
  <si>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</si>
  <si>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</si>
  <si>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</si>
  <si>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</si>
  <si>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</si>
  <si>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</si>
  <si>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</si>
  <si>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</si>
  <si>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</si>
  <si>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</si>
  <si>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</si>
  <si>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</si>
  <si>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</si>
  <si>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</si>
  <si>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</si>
  <si>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</si>
  <si>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</si>
  <si>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</si>
  <si>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</si>
  <si>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</si>
  <si>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</si>
  <si>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</si>
  <si>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</si>
  <si>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</si>
  <si>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</si>
  <si>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</si>
  <si>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</si>
  <si>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</si>
  <si>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</si>
  <si>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</si>
  <si>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</si>
  <si>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</si>
  <si>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</si>
  <si>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</si>
  <si>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</si>
  <si>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</si>
  <si>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</si>
  <si>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</si>
  <si>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</si>
  <si>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</si>
  <si>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</si>
  <si>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</si>
  <si>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</si>
  <si>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</si>
  <si>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</si>
  <si>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</si>
  <si>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</si>
  <si>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</si>
  <si>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</si>
  <si>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</si>
  <si>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</si>
  <si>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</si>
  <si>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</si>
  <si>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</si>
  <si>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</si>
  <si>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</si>
  <si>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</si>
  <si>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</si>
  <si>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</si>
  <si>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</si>
  <si>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</si>
  <si>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</si>
  <si>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</si>
  <si>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</si>
  <si>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</si>
  <si>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</si>
  <si>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</si>
  <si>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</si>
  <si>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</si>
  <si>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</si>
  <si>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</si>
  <si>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</si>
  <si>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</si>
  <si>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</si>
  <si>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</si>
  <si>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</si>
  <si>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</si>
  <si>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</si>
  <si>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</si>
  <si>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</si>
  <si>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</si>
  <si>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</si>
  <si>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</si>
  <si>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</si>
  <si>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</si>
  <si>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</si>
  <si>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</si>
  <si>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</si>
  <si>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</si>
  <si>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</si>
  <si>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</si>
  <si>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</si>
  <si>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</si>
  <si>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</si>
  <si>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</si>
  <si>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</si>
  <si>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</si>
  <si>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</si>
  <si>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</si>
  <si>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</si>
  <si>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</si>
  <si>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</si>
  <si>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</si>
  <si>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</si>
  <si>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</si>
  <si>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</si>
  <si>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</si>
  <si>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</si>
  <si>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</si>
  <si>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</si>
  <si>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</si>
  <si>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</si>
  <si>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</si>
  <si>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</si>
  <si>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</si>
  <si>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</si>
  <si>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</si>
  <si>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</si>
  <si>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</si>
  <si>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</si>
  <si>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</si>
  <si>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</si>
  <si>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</si>
  <si>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</si>
  <si>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</si>
  <si>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</si>
  <si>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</si>
  <si>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</si>
  <si>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</si>
  <si>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</si>
  <si>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</si>
  <si>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</si>
  <si>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</si>
  <si>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</si>
  <si>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</si>
  <si>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</si>
  <si>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</si>
  <si>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</si>
  <si>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</si>
  <si>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</si>
  <si>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</si>
  <si>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</si>
  <si>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</si>
  <si>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</si>
  <si>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</si>
  <si>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</si>
  <si>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</si>
  <si>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</si>
  <si>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</si>
  <si>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</si>
  <si>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</si>
  <si>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</si>
  <si>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</si>
  <si>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</si>
  <si>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</si>
  <si>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</si>
  <si>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</si>
  <si>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</si>
  <si>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</si>
  <si>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</si>
  <si>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</si>
  <si>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</si>
  <si>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</si>
  <si>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</si>
  <si>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</si>
  <si>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</si>
  <si>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</si>
  <si>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</si>
  <si>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</si>
  <si>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</si>
  <si>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</si>
  <si>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</si>
  <si>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</si>
  <si>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</si>
  <si>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</si>
  <si>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</si>
  <si>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</si>
  <si>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</si>
  <si>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</si>
  <si>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</si>
  <si>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</si>
  <si>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</si>
  <si>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</si>
  <si>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</si>
  <si>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</si>
  <si>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</si>
  <si>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</si>
  <si>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</si>
  <si>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</si>
  <si>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</si>
  <si>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</si>
  <si>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</si>
  <si>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</si>
  <si>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</si>
  <si>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</si>
  <si>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</si>
  <si>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</si>
  <si>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</si>
  <si>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</si>
  <si>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</si>
  <si>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</si>
  <si>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</si>
  <si>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</si>
  <si>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</si>
  <si>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</si>
  <si>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</si>
  <si>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</si>
  <si>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</si>
  <si>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</si>
  <si>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</si>
  <si>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</si>
  <si>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</si>
  <si>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</si>
  <si>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</si>
  <si>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</si>
  <si>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</si>
  <si>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</si>
  <si>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</si>
  <si>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</si>
  <si>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</si>
  <si>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</si>
  <si>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</si>
  <si>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</si>
  <si>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</si>
  <si>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</si>
  <si>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</si>
  <si>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</si>
  <si>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</si>
  <si>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</si>
  <si>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</si>
  <si>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</si>
  <si>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</si>
  <si>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</si>
  <si>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</si>
  <si>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</si>
  <si>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</si>
  <si>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</si>
  <si>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</si>
  <si>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</si>
  <si>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</si>
  <si>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</si>
  <si>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</si>
  <si>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</si>
  <si>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</si>
  <si>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</si>
  <si>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</si>
  <si>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</si>
  <si>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</si>
  <si>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</si>
  <si>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</si>
  <si>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</si>
  <si>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</si>
  <si>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</si>
  <si>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</si>
  <si>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</si>
  <si>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</si>
  <si>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</si>
  <si>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</si>
  <si>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</si>
  <si>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</si>
  <si>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</si>
  <si>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</si>
  <si>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</si>
  <si>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</si>
  <si>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</si>
  <si>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</si>
  <si>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</si>
  <si>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</si>
  <si>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</si>
  <si>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</si>
  <si>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</si>
  <si>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</si>
  <si>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</si>
  <si>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</si>
  <si>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</si>
  <si>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</si>
  <si>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</si>
  <si>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</si>
  <si>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</si>
  <si>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</si>
  <si>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</si>
  <si>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</si>
  <si>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</si>
  <si>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</si>
  <si>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</si>
  <si>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</si>
  <si>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</si>
  <si>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</si>
  <si>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</si>
  <si>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</si>
  <si>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</si>
  <si>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</si>
  <si>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</si>
  <si>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</si>
  <si>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</si>
  <si>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</si>
  <si>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</si>
  <si>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</si>
  <si>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</si>
  <si>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</si>
  <si>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</si>
  <si>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</si>
  <si>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</si>
  <si>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</si>
  <si>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</si>
  <si>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</si>
  <si>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</si>
  <si>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</si>
  <si>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</si>
  <si>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</si>
  <si>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</si>
  <si>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</si>
  <si>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</si>
  <si>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</si>
  <si>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</si>
  <si>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</si>
  <si>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</si>
  <si>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</si>
  <si>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</si>
  <si>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</si>
  <si>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</si>
  <si>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</si>
  <si>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</si>
  <si>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</si>
  <si>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</si>
  <si>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</si>
  <si>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</si>
  <si>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</si>
  <si>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</si>
  <si>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</si>
  <si>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</si>
  <si>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</si>
  <si>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</si>
  <si>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</si>
  <si>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</si>
  <si>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</si>
  <si>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</si>
  <si>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</si>
  <si>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</si>
  <si>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</si>
  <si>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</si>
  <si>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</si>
  <si>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</si>
  <si>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</si>
  <si>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</si>
  <si>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</si>
  <si>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</si>
  <si>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</si>
  <si>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</si>
  <si>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</si>
  <si>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</si>
  <si>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</si>
  <si>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</si>
  <si>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</si>
  <si>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</si>
  <si>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</si>
  <si>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</si>
  <si>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</si>
  <si>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</si>
  <si>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</si>
  <si>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</si>
  <si>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</si>
  <si>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</si>
  <si>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</si>
  <si>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</si>
  <si>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</si>
  <si>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</si>
  <si>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</si>
  <si>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</si>
  <si>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</si>
  <si>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</si>
  <si>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</si>
  <si>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</si>
  <si>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</si>
  <si>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</si>
  <si>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</si>
  <si>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</si>
  <si>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</si>
  <si>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</si>
  <si>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</si>
  <si>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</si>
  <si>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</si>
  <si>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</si>
  <si>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</si>
  <si>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</si>
  <si>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</si>
  <si>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</si>
  <si>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</si>
  <si>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</si>
  <si>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</si>
  <si>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</si>
  <si>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</si>
  <si>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</si>
  <si>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</si>
  <si>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</si>
  <si>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</si>
  <si>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</si>
  <si>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</si>
  <si>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</si>
  <si>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</si>
  <si>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</si>
  <si>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</si>
  <si>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</si>
  <si>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</si>
  <si>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</si>
  <si>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</si>
  <si>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</si>
  <si>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</si>
  <si>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</si>
  <si>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</si>
  <si>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</si>
  <si>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</si>
  <si>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</si>
  <si>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</si>
  <si>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</si>
  <si>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</si>
  <si>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</si>
  <si>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</si>
  <si>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</si>
  <si>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</si>
  <si>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</si>
  <si>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</si>
  <si>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</si>
  <si>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</si>
  <si>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</si>
  <si>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</si>
  <si>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</si>
  <si>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</si>
  <si>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</si>
  <si>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</si>
  <si>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</si>
  <si>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</si>
  <si>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</si>
  <si>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</si>
  <si>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</si>
  <si>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</si>
  <si>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</si>
  <si>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</si>
  <si>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</si>
  <si>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</si>
  <si>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</si>
  <si>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</si>
  <si>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</si>
  <si>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</si>
  <si>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</si>
  <si>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</si>
  <si>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</si>
  <si>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</si>
  <si>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</si>
  <si>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</si>
  <si>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</si>
  <si>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</si>
  <si>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</si>
  <si>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</si>
  <si>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</si>
  <si>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</si>
  <si>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</si>
  <si>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</si>
  <si>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</si>
  <si>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</si>
  <si>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</si>
  <si>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</si>
  <si>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</si>
  <si>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</si>
  <si>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</si>
  <si>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</si>
  <si>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</si>
  <si>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</si>
  <si>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</si>
  <si>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</si>
  <si>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</si>
  <si>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</si>
  <si>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</si>
  <si>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</si>
  <si>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</si>
  <si>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</si>
  <si>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</si>
  <si>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</si>
  <si>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</si>
  <si>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</si>
  <si>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</si>
  <si>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</si>
  <si>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</si>
  <si>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</si>
  <si>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</si>
  <si>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</si>
  <si>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</si>
  <si>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</si>
  <si>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</si>
  <si>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</si>
  <si>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</si>
  <si>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</si>
  <si>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</si>
  <si>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</si>
  <si>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</si>
  <si>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</si>
  <si>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</si>
  <si>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</si>
  <si>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</si>
  <si>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</si>
  <si>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</si>
  <si>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</si>
  <si>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</si>
  <si>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</si>
  <si>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</si>
  <si>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</si>
  <si>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</si>
  <si>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</si>
  <si>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</si>
  <si>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</si>
  <si>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</si>
  <si>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</si>
  <si>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</si>
  <si>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</si>
  <si>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</si>
  <si>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</si>
  <si>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</si>
  <si>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</si>
  <si>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</si>
  <si>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</si>
  <si>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</si>
  <si>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</si>
  <si>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</si>
  <si>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</si>
  <si>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</si>
  <si>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</si>
  <si>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</si>
  <si>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</si>
  <si>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</si>
  <si>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</si>
  <si>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</si>
  <si>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</si>
  <si>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</si>
  <si>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</si>
  <si>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</si>
  <si>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</si>
  <si>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</si>
  <si>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</si>
  <si>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</si>
  <si>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</si>
  <si>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</si>
  <si>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</si>
  <si>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</si>
  <si>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</si>
  <si>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</si>
  <si>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</si>
  <si>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</si>
  <si>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</si>
  <si>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</si>
  <si>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</si>
  <si>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</si>
  <si>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</si>
  <si>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</si>
  <si>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</si>
  <si>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</si>
  <si>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</si>
  <si>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</si>
  <si>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</si>
  <si>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</si>
  <si>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</si>
  <si>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</si>
  <si>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</si>
  <si>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</si>
  <si>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</si>
  <si>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</si>
  <si>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</si>
  <si>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</si>
  <si>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</si>
  <si>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</si>
  <si>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</si>
  <si>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</si>
  <si>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</si>
  <si>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</si>
  <si>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</si>
  <si>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</si>
  <si>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</si>
  <si>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</si>
  <si>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</si>
  <si>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</si>
  <si>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</si>
  <si>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</si>
  <si>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</si>
  <si>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</si>
  <si>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</si>
  <si>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</si>
  <si>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</si>
  <si>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</si>
  <si>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</si>
  <si>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</si>
  <si>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</si>
  <si>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</si>
  <si>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</si>
  <si>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</si>
  <si>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</si>
  <si>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</si>
  <si>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</si>
  <si>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</si>
  <si>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</si>
  <si>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</si>
  <si>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</si>
  <si>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</si>
  <si>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</si>
  <si>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</si>
  <si>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</si>
  <si>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</si>
  <si>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</si>
  <si>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</si>
  <si>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</si>
  <si>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</si>
  <si>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</si>
  <si>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</si>
  <si>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</si>
  <si>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</si>
  <si>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</si>
  <si>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</si>
  <si>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</si>
  <si>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</si>
  <si>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</si>
  <si>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</si>
  <si>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</si>
  <si>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</si>
  <si>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</si>
  <si>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</si>
  <si>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</si>
  <si>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</si>
  <si>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</si>
  <si>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</si>
  <si>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</si>
  <si>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</si>
  <si>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</si>
  <si>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</si>
  <si>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</si>
  <si>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</si>
  <si>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</si>
  <si>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</si>
  <si>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</si>
  <si>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</si>
  <si>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</si>
  <si>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</si>
  <si>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</si>
  <si>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</si>
  <si>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</si>
  <si>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</si>
  <si>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</si>
  <si>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</si>
  <si>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</si>
  <si>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</si>
  <si>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</si>
  <si>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</si>
  <si>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</si>
  <si>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</si>
  <si>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</si>
  <si>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</si>
  <si>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</si>
  <si>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</si>
  <si>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</si>
  <si>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</si>
  <si>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</si>
  <si>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</si>
  <si>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</si>
  <si>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</si>
  <si>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</si>
  <si>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</si>
  <si>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</si>
  <si>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</si>
  <si>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</si>
  <si>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</si>
  <si>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</si>
  <si>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</si>
  <si>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</si>
  <si>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</si>
  <si>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</si>
  <si>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</si>
  <si>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</si>
  <si>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</si>
  <si>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</si>
  <si>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</si>
  <si>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</si>
  <si>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</si>
  <si>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</si>
  <si>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</si>
  <si>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</si>
  <si>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</si>
  <si>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</si>
  <si>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</si>
  <si>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</si>
  <si>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</si>
  <si>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</si>
  <si>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</si>
  <si>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</si>
  <si>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</si>
  <si>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</si>
  <si>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</si>
  <si>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</si>
  <si>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</si>
  <si>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</si>
  <si>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</si>
  <si>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</si>
  <si>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</si>
  <si>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</si>
  <si>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</si>
  <si>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</si>
  <si>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</si>
  <si>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</si>
  <si>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</si>
  <si>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</si>
  <si>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</si>
  <si>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</si>
  <si>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</si>
  <si>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</si>
  <si>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</si>
  <si>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</si>
  <si>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</si>
  <si>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</si>
  <si>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</si>
  <si>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</si>
  <si>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</si>
  <si>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</si>
  <si>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</si>
  <si>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</si>
  <si>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</si>
  <si>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</si>
  <si>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</si>
  <si>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</si>
  <si>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</si>
  <si>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</si>
  <si>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</si>
  <si>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</si>
  <si>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</si>
  <si>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</si>
  <si>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</si>
  <si>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</si>
  <si>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</si>
  <si>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</si>
  <si>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</si>
  <si>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</si>
  <si>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</si>
  <si>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</si>
  <si>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</si>
  <si>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</si>
  <si>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</si>
  <si>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</si>
  <si>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</si>
  <si>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</si>
  <si>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</si>
  <si>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</si>
  <si>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</si>
  <si>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</si>
  <si>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</si>
  <si>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</si>
  <si>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</si>
  <si>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</si>
  <si>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</si>
  <si>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</si>
  <si>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</si>
  <si>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</si>
  <si>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</si>
  <si>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</si>
  <si>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</si>
  <si>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</si>
  <si>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</si>
  <si>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</si>
  <si>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</si>
  <si>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</si>
  <si>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</si>
  <si>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</si>
  <si>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</si>
  <si>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</si>
  <si>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</si>
  <si>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</si>
  <si>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</si>
  <si>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</si>
  <si>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</si>
  <si>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</si>
  <si>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</si>
  <si>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</si>
  <si>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</si>
  <si>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</si>
  <si>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</si>
  <si>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</si>
  <si>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</si>
  <si>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</si>
  <si>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</si>
  <si>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</si>
  <si>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</si>
  <si>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</si>
  <si>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</si>
  <si>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</si>
  <si>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</si>
  <si>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</si>
  <si>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</si>
  <si>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</si>
  <si>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</si>
  <si>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</si>
  <si>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</si>
  <si>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</si>
  <si>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</si>
  <si>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</si>
  <si>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</si>
  <si>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</si>
  <si>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</si>
  <si>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</si>
  <si>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</si>
  <si>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</si>
  <si>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</si>
  <si>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</si>
  <si>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</si>
  <si>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</si>
  <si>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</si>
  <si>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</si>
  <si>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</si>
  <si>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</si>
  <si>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</si>
  <si>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</si>
  <si>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</si>
  <si>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</si>
  <si>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</si>
  <si>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</si>
  <si>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</si>
  <si>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</si>
  <si>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</si>
  <si>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</si>
  <si>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</si>
  <si>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</si>
  <si>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</si>
  <si>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</si>
  <si>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</si>
  <si>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</si>
  <si>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</si>
  <si>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</si>
  <si>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</si>
  <si>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</si>
  <si>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</si>
  <si>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</si>
  <si>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</si>
  <si>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</si>
  <si>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</si>
  <si>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</si>
  <si>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</si>
  <si>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</si>
  <si>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</si>
  <si>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</si>
  <si>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</si>
  <si>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</si>
  <si>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</si>
  <si>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</si>
  <si>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</si>
  <si>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</si>
  <si>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</si>
  <si>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</si>
  <si>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</si>
  <si>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</si>
  <si>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</si>
  <si>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</si>
  <si>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</si>
  <si>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</si>
  <si>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</si>
  <si>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</si>
  <si>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</si>
  <si>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</si>
  <si>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</si>
  <si>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</si>
  <si>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</si>
  <si>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</si>
  <si>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</si>
  <si>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</si>
  <si>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</si>
  <si>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</si>
  <si>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</si>
  <si>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</si>
  <si>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</si>
  <si>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</si>
  <si>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</si>
  <si>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</si>
  <si>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</si>
  <si>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</si>
  <si>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</si>
  <si>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</si>
  <si>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</si>
  <si>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</si>
  <si>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</si>
  <si>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</si>
  <si>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</si>
  <si>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</si>
  <si>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</si>
  <si>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</si>
  <si>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</si>
  <si>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</si>
  <si>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</si>
  <si>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</si>
  <si>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</si>
  <si>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</si>
  <si>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</si>
  <si>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</si>
  <si>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</si>
  <si>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</si>
  <si>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</si>
  <si>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</si>
  <si>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</si>
  <si>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</si>
  <si>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</si>
  <si>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</si>
  <si>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</si>
  <si>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</si>
  <si>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</si>
  <si>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</si>
  <si>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</si>
  <si>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</si>
  <si>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</si>
  <si>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</si>
  <si>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</si>
  <si>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</si>
  <si>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</si>
  <si>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</si>
  <si>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</si>
  <si>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</si>
  <si>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</si>
  <si>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</si>
  <si>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</si>
  <si>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</si>
  <si>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</si>
  <si>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</si>
  <si>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</si>
  <si>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</si>
  <si>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</si>
  <si>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</si>
  <si>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</si>
  <si>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</si>
  <si>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</si>
  <si>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</si>
  <si>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</si>
  <si>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</si>
  <si>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</si>
  <si>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</si>
  <si>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</si>
  <si>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</si>
  <si>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</si>
  <si>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</si>
  <si>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</si>
  <si>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</si>
  <si>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</si>
  <si>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</si>
  <si>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</si>
  <si>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</si>
  <si>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</si>
  <si>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</si>
  <si>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</si>
  <si>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</si>
  <si>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</si>
  <si>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</si>
  <si>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</si>
  <si>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</si>
  <si>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</si>
  <si>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</si>
  <si>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</si>
  <si>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</si>
  <si>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</si>
  <si>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</si>
  <si>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</si>
  <si>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</si>
  <si>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</si>
  <si>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</si>
  <si>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</si>
  <si>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</si>
  <si>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</si>
  <si>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</si>
  <si>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</si>
  <si>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</si>
  <si>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</si>
  <si>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</si>
  <si>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</si>
  <si>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</si>
  <si>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</si>
  <si>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</si>
  <si>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</si>
  <si>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</si>
  <si>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</si>
  <si>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</si>
  <si>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</si>
  <si>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</si>
  <si>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</si>
  <si>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</si>
  <si>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</si>
  <si>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</si>
  <si>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</si>
  <si>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</si>
  <si>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</si>
  <si>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</si>
  <si>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</si>
  <si>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</si>
  <si>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</si>
  <si>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</si>
  <si>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</si>
  <si>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</si>
  <si>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</si>
  <si>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</si>
  <si>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</si>
  <si>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</si>
  <si>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</si>
  <si>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</si>
  <si>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</si>
  <si>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</si>
  <si>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</si>
  <si>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</si>
  <si>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</si>
  <si>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</si>
  <si>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</si>
  <si>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</si>
  <si>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</si>
  <si>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</si>
  <si>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</si>
  <si>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</si>
  <si>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</si>
  <si>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</si>
  <si>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</si>
  <si>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</si>
  <si>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</si>
  <si>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</si>
  <si>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</si>
  <si>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</si>
  <si>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</si>
  <si>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</si>
  <si>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</si>
  <si>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</si>
  <si>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</si>
  <si>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</si>
  <si>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</si>
  <si>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</si>
  <si>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</si>
  <si>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</si>
  <si>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</si>
  <si>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</si>
  <si>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</si>
  <si>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</si>
  <si>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</si>
  <si>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</si>
  <si>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</si>
  <si>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</si>
  <si>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</si>
  <si>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</si>
  <si>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</si>
  <si>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</si>
  <si>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</si>
  <si>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</si>
  <si>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</si>
  <si>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</si>
  <si>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</si>
  <si>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</si>
  <si>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</si>
  <si>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</si>
  <si>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</si>
  <si>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</si>
  <si>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</si>
  <si>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</si>
  <si>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</si>
  <si>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</si>
  <si>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</si>
  <si>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</si>
  <si>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</si>
  <si>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</si>
  <si>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</si>
  <si>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</si>
  <si>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</si>
  <si>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</si>
  <si>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</si>
  <si>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</si>
  <si>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</si>
  <si>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</si>
  <si>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</si>
  <si>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</si>
  <si>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</si>
  <si>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</si>
  <si>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</si>
  <si>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</si>
  <si>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</si>
  <si>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</si>
  <si>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</si>
  <si>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</si>
  <si>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</si>
  <si>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</si>
  <si>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</si>
  <si>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</si>
  <si>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</si>
  <si>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</si>
  <si>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</si>
  <si>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</si>
  <si>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</si>
  <si>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</si>
  <si>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</si>
  <si>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</si>
  <si>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</si>
  <si>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</si>
  <si>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</si>
  <si>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</si>
  <si>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</si>
  <si>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</si>
  <si>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</si>
  <si>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</si>
  <si>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</si>
  <si>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</si>
  <si>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</si>
  <si>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</si>
  <si>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</si>
  <si>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</si>
  <si>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</si>
  <si>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</si>
  <si>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</si>
  <si>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</si>
  <si>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</si>
  <si>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</si>
  <si>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</si>
  <si>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</si>
  <si>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</si>
  <si>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</si>
  <si>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</si>
  <si>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</si>
  <si>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</si>
  <si>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</si>
  <si>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</si>
  <si>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</si>
  <si>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</si>
  <si>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</si>
  <si>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</si>
  <si>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</si>
  <si>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</si>
  <si>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</si>
  <si>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</si>
  <si>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</si>
  <si>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</si>
  <si>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</si>
  <si>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</si>
  <si>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</si>
  <si>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</si>
  <si>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</si>
  <si>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</si>
  <si>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</si>
  <si>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</si>
  <si>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</si>
  <si>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</si>
  <si>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</si>
  <si>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</si>
  <si>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</si>
  <si>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</si>
  <si>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</si>
  <si>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</si>
  <si>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</si>
  <si>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</si>
  <si>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</si>
  <si>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</si>
  <si>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</si>
  <si>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</si>
  <si>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</si>
  <si>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</si>
  <si>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</si>
  <si>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</si>
  <si>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</si>
  <si>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</si>
  <si>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</si>
  <si>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</si>
  <si>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</si>
  <si>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</si>
  <si>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</si>
  <si>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</si>
  <si>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</si>
  <si>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</si>
  <si>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</si>
  <si>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</si>
  <si>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</si>
  <si>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</si>
  <si>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</si>
  <si>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</si>
  <si>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</si>
  <si>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</si>
  <si>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</si>
  <si>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</si>
  <si>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</si>
  <si>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</si>
  <si>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</si>
  <si>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</si>
  <si>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</si>
  <si>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</si>
  <si>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</si>
  <si>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</si>
  <si>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</si>
  <si>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</si>
  <si>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</si>
  <si>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</si>
  <si>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</si>
  <si>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</si>
  <si>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</si>
  <si>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</si>
  <si>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</si>
  <si>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</si>
  <si>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</si>
  <si>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</si>
  <si>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</si>
  <si>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</si>
  <si>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</si>
  <si>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</si>
  <si>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</si>
  <si>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</si>
  <si>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</si>
  <si>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</si>
  <si>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</si>
  <si>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</si>
  <si>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</si>
  <si>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</si>
  <si>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</si>
  <si>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</si>
  <si>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</si>
  <si>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</si>
  <si>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</si>
  <si>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</si>
  <si>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</si>
  <si>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</si>
  <si>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</si>
  <si>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</si>
  <si>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</si>
  <si>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</si>
  <si>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</si>
  <si>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</si>
  <si>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</si>
  <si>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</si>
  <si>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</si>
  <si>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</si>
  <si>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</si>
  <si>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</si>
  <si>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</si>
  <si>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</si>
  <si>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</si>
  <si>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</si>
  <si>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</si>
  <si>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</si>
  <si>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</si>
  <si>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</si>
  <si>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</si>
  <si>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</si>
  <si>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</si>
  <si>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</si>
  <si>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</si>
  <si>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</si>
  <si>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</si>
  <si>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</si>
  <si>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</si>
  <si>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</si>
  <si>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</si>
  <si>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</si>
  <si>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</si>
  <si>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</si>
  <si>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</si>
  <si>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</si>
  <si>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</si>
  <si>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</si>
  <si>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</si>
  <si>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</si>
  <si>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</si>
  <si>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</si>
  <si>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</si>
  <si>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</si>
  <si>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</si>
  <si>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</si>
  <si>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</si>
  <si>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</si>
  <si>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</si>
  <si>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</si>
  <si>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</si>
  <si>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</si>
  <si>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</si>
  <si>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</si>
  <si>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</si>
  <si>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</si>
  <si>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</si>
  <si>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</si>
  <si>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</si>
  <si>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</si>
  <si>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</si>
  <si>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</si>
  <si>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</si>
  <si>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</si>
  <si>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</si>
  <si>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</si>
  <si>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</si>
  <si>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</si>
  <si>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</si>
  <si>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</si>
  <si>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</si>
  <si>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</si>
  <si>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</si>
  <si>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</si>
  <si>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</si>
  <si>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</si>
  <si>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</si>
  <si>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</si>
  <si>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</si>
  <si>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</si>
  <si>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</si>
  <si>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</si>
  <si>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</si>
  <si>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</si>
  <si>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</si>
  <si>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</si>
  <si>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</si>
  <si>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</si>
  <si>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</si>
  <si>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</si>
  <si>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</si>
  <si>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</si>
  <si>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</si>
  <si>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</si>
  <si>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</si>
  <si>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</si>
  <si>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</si>
  <si>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</si>
  <si>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</si>
  <si>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</si>
  <si>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</si>
  <si>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</si>
  <si>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</si>
  <si>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</si>
  <si>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</si>
  <si>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</si>
  <si>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</si>
  <si>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</si>
  <si>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</si>
  <si>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</si>
  <si>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</si>
  <si>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</si>
  <si>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</si>
  <si>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</si>
  <si>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</si>
  <si>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</si>
  <si>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</si>
  <si>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</si>
  <si>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</si>
  <si>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</si>
  <si>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</si>
  <si>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</si>
  <si>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</si>
  <si>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</si>
  <si>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</si>
  <si>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</si>
  <si>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</si>
  <si>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</si>
  <si>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</si>
  <si>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</si>
  <si>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</si>
  <si>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</si>
  <si>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</si>
  <si>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</si>
  <si>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</si>
  <si>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</si>
  <si>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</si>
  <si>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</si>
  <si>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</si>
  <si>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</si>
  <si>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</si>
  <si>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</si>
  <si>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</si>
  <si>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</si>
  <si>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</si>
  <si>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</si>
  <si>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</si>
  <si>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</si>
  <si>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</si>
  <si>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</si>
  <si>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</si>
  <si>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</si>
  <si>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</si>
  <si>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</si>
  <si>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</si>
  <si>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</si>
  <si>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</si>
  <si>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</si>
  <si>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</si>
  <si>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</si>
  <si>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</si>
  <si>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</si>
  <si>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</si>
  <si>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</si>
  <si>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</si>
  <si>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</si>
  <si>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</si>
  <si>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</si>
  <si>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</si>
  <si>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</si>
  <si>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</si>
  <si>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</si>
  <si>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</si>
  <si>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</si>
  <si>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</si>
  <si>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</si>
  <si>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</si>
  <si>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</si>
  <si>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</si>
  <si>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</si>
  <si>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</si>
  <si>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</si>
  <si>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</si>
  <si>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</si>
  <si>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</si>
  <si>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</si>
  <si>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</si>
  <si>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</si>
  <si>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</si>
  <si>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</si>
  <si>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</si>
  <si>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</si>
  <si>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</si>
  <si>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</si>
  <si>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</si>
  <si>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</si>
  <si>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</si>
  <si>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</si>
  <si>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</si>
  <si>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</si>
  <si>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</si>
  <si>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</si>
  <si>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</si>
  <si>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</si>
  <si>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</si>
  <si>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</si>
  <si>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</si>
  <si>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</si>
  <si>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</si>
  <si>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</si>
  <si>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</si>
  <si>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</si>
  <si>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</si>
  <si>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</si>
  <si>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</si>
  <si>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</si>
  <si>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</si>
  <si>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</si>
  <si>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</si>
  <si>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</si>
  <si>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</si>
  <si>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</si>
  <si>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</si>
  <si>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</si>
  <si>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</si>
  <si>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</si>
  <si>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</si>
  <si>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</si>
  <si>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</si>
  <si>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</si>
  <si>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</si>
  <si>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</si>
  <si>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</si>
  <si>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</si>
  <si>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</si>
  <si>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</si>
  <si>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</si>
  <si>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</si>
  <si>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</si>
  <si>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</si>
  <si>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</si>
  <si>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</si>
  <si>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</si>
  <si>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</si>
  <si>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</si>
  <si>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</si>
  <si>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</si>
  <si>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</si>
  <si>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</si>
  <si>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</si>
  <si>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</si>
  <si>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</si>
  <si>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</si>
  <si>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</si>
  <si>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</si>
  <si>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</si>
  <si>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</si>
  <si>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</si>
  <si>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</si>
  <si>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</si>
  <si>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</si>
  <si>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</si>
  <si>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</si>
  <si>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</si>
  <si>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</si>
  <si>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</si>
  <si>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</si>
  <si>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</si>
  <si>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</si>
  <si>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</si>
  <si>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</si>
  <si>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</si>
  <si>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</si>
  <si>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</si>
  <si>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</si>
  <si>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</si>
  <si>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</si>
  <si>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</si>
  <si>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</si>
  <si>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</si>
  <si>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</si>
  <si>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</si>
  <si>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</si>
  <si>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</si>
  <si>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</si>
  <si>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</si>
  <si>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</si>
  <si>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</si>
  <si>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</si>
  <si>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</si>
  <si>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</si>
  <si>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</si>
  <si>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</si>
  <si>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</si>
  <si>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</si>
  <si>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</si>
  <si>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</si>
  <si>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</si>
  <si>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</si>
  <si>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</si>
  <si>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</si>
  <si>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</si>
  <si>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</si>
  <si>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</si>
  <si>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</si>
  <si>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</si>
  <si>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</si>
  <si>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</si>
  <si>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</si>
  <si>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</si>
  <si>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</si>
  <si>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</si>
  <si>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</si>
  <si>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</si>
  <si>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</si>
  <si>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</si>
  <si>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</si>
  <si>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</si>
  <si>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</si>
  <si>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</si>
  <si>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</si>
  <si>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</si>
  <si>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</si>
  <si>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</si>
  <si>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</si>
  <si>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</si>
  <si>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</si>
  <si>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</si>
  <si>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</si>
  <si>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</si>
  <si>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</si>
  <si>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</si>
  <si>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</si>
  <si>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</si>
  <si>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</si>
  <si>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</si>
  <si>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</si>
  <si>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</si>
  <si>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</si>
  <si>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</si>
  <si>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</si>
  <si>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</si>
  <si>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</si>
  <si>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</si>
  <si>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</si>
  <si>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</si>
  <si>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</si>
  <si>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</si>
  <si>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</si>
  <si>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</si>
  <si>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</si>
  <si>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</si>
  <si>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</si>
  <si>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</si>
  <si>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</si>
  <si>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</si>
  <si>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</si>
  <si>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</si>
  <si>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</si>
  <si>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</si>
  <si>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</si>
  <si>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</si>
  <si>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</si>
  <si>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</si>
  <si>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</si>
  <si>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</si>
  <si>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</si>
  <si>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</si>
  <si>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</si>
  <si>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</si>
  <si>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</si>
  <si>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</si>
  <si>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</si>
  <si>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</si>
  <si>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</si>
  <si>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</si>
  <si>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</si>
  <si>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</si>
  <si>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</si>
  <si>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</si>
  <si>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</si>
  <si>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</si>
  <si>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</si>
  <si>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</si>
  <si>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</si>
  <si>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</si>
  <si>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</si>
  <si>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</si>
  <si>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</si>
  <si>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</si>
  <si>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</si>
  <si>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</si>
  <si>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</si>
  <si>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</si>
  <si>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</si>
  <si>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</si>
  <si>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</si>
  <si>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</si>
  <si>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</si>
  <si>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</si>
  <si>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</si>
  <si>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</si>
  <si>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</si>
  <si>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</si>
  <si>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</si>
  <si>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</si>
  <si>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</si>
  <si>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</si>
  <si>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</si>
  <si>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</si>
  <si>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</si>
  <si>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</si>
  <si>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</si>
  <si>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</si>
  <si>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</si>
  <si>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</si>
  <si>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</si>
  <si>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</si>
  <si>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</si>
  <si>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</si>
  <si>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</si>
  <si>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</si>
  <si>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</si>
  <si>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</si>
  <si>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</si>
  <si>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</si>
  <si>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</si>
  <si>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</si>
  <si>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</si>
  <si>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</si>
  <si>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</si>
  <si>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</si>
  <si>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</si>
  <si>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</si>
  <si>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</si>
  <si>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</si>
  <si>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</si>
  <si>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</si>
  <si>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</si>
  <si>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</si>
  <si>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</si>
  <si>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</si>
  <si>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</si>
  <si>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</si>
  <si>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</si>
  <si>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</si>
  <si>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</si>
  <si>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</si>
  <si>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</si>
  <si>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</si>
  <si>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</si>
  <si>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</si>
  <si>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</si>
  <si>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</si>
  <si>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</si>
  <si>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</si>
  <si>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</si>
  <si>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</si>
  <si>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</si>
  <si>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</si>
  <si>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</si>
  <si>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</si>
  <si>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</si>
  <si>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</si>
  <si>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</si>
  <si>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</si>
  <si>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</si>
  <si>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</si>
  <si>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</si>
  <si>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</si>
  <si>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</si>
  <si>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</si>
  <si>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</si>
  <si>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</si>
  <si>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</si>
  <si>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</si>
  <si>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</si>
  <si>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</si>
  <si>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</si>
  <si>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</si>
  <si>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</si>
  <si>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</si>
  <si>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</si>
  <si>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</si>
  <si>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</si>
  <si>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</si>
  <si>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</si>
  <si>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</si>
  <si>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</si>
  <si>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</si>
  <si>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</si>
  <si>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</si>
  <si>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</si>
  <si>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</si>
  <si>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</si>
  <si>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</si>
  <si>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</si>
  <si>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</si>
  <si>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</si>
  <si>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</si>
  <si>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</si>
  <si>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</si>
  <si>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</si>
  <si>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</si>
  <si>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</si>
  <si>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</si>
  <si>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</si>
  <si>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</si>
  <si>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</si>
  <si>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</si>
  <si>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</si>
  <si>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</si>
  <si>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</si>
  <si>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</si>
  <si>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</si>
  <si>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</si>
  <si>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</si>
  <si>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</si>
  <si>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</si>
  <si>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</si>
  <si>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</si>
  <si>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</si>
  <si>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</si>
  <si>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</si>
  <si>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</si>
  <si>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</si>
  <si>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</si>
  <si>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</si>
  <si>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</si>
  <si>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</si>
  <si>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</si>
  <si>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</si>
  <si>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</si>
  <si>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</si>
  <si>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</si>
  <si>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</si>
  <si>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</si>
  <si>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</si>
  <si>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</si>
  <si>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</si>
  <si>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</si>
  <si>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</si>
  <si>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</si>
  <si>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</si>
  <si>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</si>
  <si>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</si>
  <si>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</si>
  <si>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</si>
  <si>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</si>
  <si>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</si>
  <si>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</si>
  <si>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</si>
  <si>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</si>
  <si>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</si>
  <si>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</si>
  <si>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</si>
  <si>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</si>
  <si>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</si>
  <si>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</si>
  <si>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</si>
  <si>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</si>
  <si>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</si>
  <si>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</si>
  <si>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</si>
  <si>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</si>
  <si>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</si>
  <si>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</si>
  <si>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</si>
  <si>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</si>
  <si>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</si>
  <si>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</si>
  <si>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</si>
  <si>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</si>
  <si>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</si>
  <si>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</si>
  <si>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</si>
  <si>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</si>
  <si>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</si>
  <si>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</si>
  <si>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</si>
  <si>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</si>
  <si>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</si>
  <si>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</si>
  <si>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</si>
  <si>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</si>
  <si>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</si>
  <si>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</si>
  <si>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</si>
  <si>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</si>
  <si>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</si>
  <si>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</si>
  <si>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</si>
  <si>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</si>
  <si>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</si>
  <si>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</si>
  <si>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</si>
  <si>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</si>
  <si>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</si>
  <si>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</si>
  <si>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</si>
  <si>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</si>
  <si>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</si>
  <si>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</si>
  <si>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</si>
  <si>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</si>
  <si>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</si>
  <si>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</si>
  <si>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</si>
  <si>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</si>
  <si>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</si>
  <si>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</si>
  <si>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</si>
  <si>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</si>
  <si>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</si>
  <si>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</si>
  <si>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</si>
  <si>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</si>
  <si>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</si>
  <si>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</si>
  <si>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</si>
  <si>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</si>
  <si>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</si>
  <si>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</si>
  <si>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</si>
  <si>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</si>
  <si>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</si>
  <si>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</si>
  <si>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</si>
  <si>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</si>
  <si>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</si>
  <si>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</si>
  <si>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</si>
  <si>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</si>
  <si>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</si>
  <si>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</si>
  <si>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</si>
  <si>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</si>
  <si>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</si>
  <si>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</si>
  <si>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</si>
  <si>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</si>
  <si>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</si>
  <si>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</si>
  <si>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</si>
  <si>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</si>
  <si>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</si>
  <si>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</si>
  <si>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</si>
  <si>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</si>
  <si>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</si>
  <si>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</si>
  <si>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</si>
  <si>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</si>
  <si>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</si>
  <si>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</si>
  <si>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</si>
  <si>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</si>
  <si>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</si>
  <si>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</si>
  <si>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</si>
  <si>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</si>
  <si>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</si>
  <si>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</si>
  <si>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</si>
  <si>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</si>
  <si>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</si>
  <si>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</si>
  <si>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</si>
  <si>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</si>
  <si>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</si>
  <si>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</si>
  <si>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</si>
  <si>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</si>
  <si>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</si>
  <si>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</si>
  <si>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</si>
  <si>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</si>
  <si>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</si>
  <si>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</si>
  <si>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</si>
  <si>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</si>
  <si>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</si>
  <si>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</si>
  <si>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</si>
  <si>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</si>
  <si>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</si>
  <si>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</si>
  <si>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</si>
  <si>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</si>
  <si>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</si>
  <si>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</si>
  <si>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</si>
  <si>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</si>
  <si>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</si>
  <si>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</si>
  <si>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</si>
  <si>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</si>
  <si>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</si>
  <si>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</si>
  <si>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</si>
  <si>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</si>
  <si>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</si>
  <si>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</si>
  <si>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</si>
  <si>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</si>
  <si>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</si>
  <si>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</si>
  <si>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</si>
  <si>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</si>
  <si>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</si>
  <si>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</si>
  <si>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</si>
  <si>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</si>
  <si>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</si>
  <si>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</si>
  <si>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</si>
  <si>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</si>
  <si>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</si>
  <si>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</si>
  <si>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</si>
  <si>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</si>
  <si>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</si>
  <si>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</si>
  <si>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</si>
  <si>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</si>
  <si>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</si>
  <si>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</si>
  <si>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</si>
  <si>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</si>
  <si>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</si>
  <si>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</si>
  <si>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</si>
  <si>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</si>
  <si>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</si>
  <si>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</si>
  <si>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</si>
  <si>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</si>
  <si>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</si>
  <si>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</si>
  <si>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</si>
  <si>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</si>
  <si>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</si>
  <si>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</si>
  <si>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</si>
  <si>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</si>
  <si>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</si>
  <si>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</si>
  <si>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</si>
  <si>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</si>
  <si>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</si>
  <si>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</si>
  <si>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</si>
  <si>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</si>
  <si>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</si>
  <si>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</si>
  <si>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</si>
  <si>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</si>
  <si>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</si>
  <si>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</si>
  <si>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</si>
  <si>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</si>
  <si>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</si>
  <si>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</si>
  <si>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</si>
  <si>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</si>
  <si>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</si>
  <si>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</si>
  <si>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</si>
  <si>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</si>
  <si>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</si>
  <si>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</si>
  <si>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</si>
  <si>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</si>
  <si>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</si>
  <si>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</si>
  <si>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</si>
  <si>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</si>
  <si>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</si>
  <si>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</si>
  <si>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</si>
  <si>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</si>
  <si>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</si>
  <si>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</si>
  <si>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</si>
  <si>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</si>
  <si>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</si>
  <si>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</si>
  <si>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</si>
  <si>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</si>
  <si>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</si>
  <si>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</si>
  <si>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</si>
  <si>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</si>
  <si>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</si>
  <si>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</si>
  <si>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</si>
  <si>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</si>
  <si>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</si>
  <si>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</si>
  <si>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</si>
  <si>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</si>
  <si>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</si>
  <si>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</si>
  <si>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</si>
  <si>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</si>
  <si>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</si>
  <si>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</si>
  <si>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</si>
  <si>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</si>
  <si>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</si>
  <si>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</si>
  <si>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</si>
  <si>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</si>
  <si>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</si>
  <si>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</si>
  <si>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</si>
  <si>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</si>
  <si>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</si>
  <si>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</si>
  <si>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</si>
  <si>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</si>
  <si>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</si>
  <si>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</si>
  <si>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</si>
  <si>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</si>
  <si>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</si>
  <si>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</si>
  <si>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</si>
  <si>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</si>
  <si>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</si>
  <si>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</si>
  <si>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</si>
  <si>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</si>
  <si>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</si>
  <si>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</si>
  <si>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</si>
  <si>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</si>
  <si>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</si>
  <si>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</si>
  <si>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</si>
  <si>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</si>
  <si>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</si>
  <si>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</si>
  <si>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</si>
  <si>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</si>
  <si>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</si>
  <si>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</si>
  <si>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</si>
  <si>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</si>
  <si>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</si>
  <si>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</si>
  <si>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</si>
  <si>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</si>
  <si>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</si>
  <si>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</si>
  <si>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</si>
  <si>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</si>
  <si>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</si>
  <si>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</si>
  <si>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</si>
  <si>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</si>
  <si>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</si>
  <si>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</si>
  <si>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</si>
  <si>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</si>
  <si>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</si>
  <si>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</si>
  <si>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</si>
  <si>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</si>
  <si>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</si>
  <si>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</si>
  <si>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</si>
  <si>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</si>
  <si>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</si>
  <si>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</si>
  <si>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</si>
  <si>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</si>
  <si>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</si>
  <si>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</si>
  <si>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</si>
  <si>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</si>
  <si>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</si>
  <si>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</si>
  <si>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</si>
  <si>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</si>
  <si>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</si>
  <si>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</si>
  <si>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</si>
  <si>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</si>
  <si>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</si>
  <si>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</si>
  <si>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</si>
  <si>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</si>
  <si>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</si>
  <si>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</si>
  <si>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</si>
  <si>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</si>
  <si>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</si>
  <si>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</si>
  <si>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</si>
  <si>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</si>
  <si>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</si>
  <si>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</si>
  <si>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</si>
  <si>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</si>
  <si>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</si>
  <si>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</si>
  <si>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</si>
  <si>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</si>
  <si>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</si>
  <si>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</si>
  <si>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</si>
  <si>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</si>
  <si>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</si>
  <si>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</si>
  <si>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</si>
  <si>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</si>
  <si>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</si>
  <si>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</si>
  <si>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</si>
  <si>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</si>
  <si>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</si>
  <si>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</si>
  <si>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</si>
  <si>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</si>
  <si>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</si>
  <si>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</si>
  <si>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</si>
  <si>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</si>
  <si>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</si>
  <si>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</si>
  <si>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</si>
  <si>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</si>
  <si>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</si>
  <si>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</si>
  <si>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</si>
  <si>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</si>
  <si>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</si>
  <si>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</si>
  <si>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</si>
  <si>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</si>
  <si>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</si>
  <si>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</si>
  <si>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</si>
  <si>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</si>
  <si>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</si>
  <si>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</si>
  <si>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</si>
  <si>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</si>
  <si>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</si>
  <si>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</si>
  <si>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</si>
  <si>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</si>
  <si>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</si>
  <si>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</si>
  <si>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</si>
  <si>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</si>
  <si>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</si>
  <si>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</si>
  <si>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</si>
  <si>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</si>
  <si>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</si>
  <si>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</si>
  <si>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</si>
  <si>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</si>
  <si>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</si>
  <si>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</si>
  <si>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</si>
  <si>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</si>
  <si>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</si>
  <si>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</si>
  <si>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</si>
  <si>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</si>
  <si>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</si>
  <si>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</si>
  <si>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</si>
  <si>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</si>
  <si>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</si>
  <si>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</si>
  <si>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</si>
  <si>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</si>
  <si>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</si>
  <si>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</si>
  <si>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</si>
  <si>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</si>
  <si>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</si>
  <si>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</si>
  <si>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</si>
  <si>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</si>
  <si>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</si>
  <si>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</si>
  <si>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</si>
  <si>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</si>
  <si>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</si>
  <si>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</si>
  <si>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</si>
  <si>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</si>
  <si>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</si>
  <si>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</si>
  <si>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</si>
  <si>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</si>
  <si>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</si>
  <si>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</si>
  <si>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</si>
  <si>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</si>
  <si>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</si>
  <si>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</si>
  <si>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</si>
  <si>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</si>
  <si>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</si>
  <si>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</si>
  <si>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</si>
  <si>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</si>
  <si>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</si>
  <si>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</si>
  <si>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</si>
  <si>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</si>
  <si>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</si>
  <si>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</si>
  <si>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</si>
  <si>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</si>
  <si>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</si>
  <si>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</si>
  <si>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</si>
  <si>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</si>
  <si>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</si>
  <si>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</si>
  <si>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</si>
  <si>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</si>
  <si>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</si>
  <si>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</si>
  <si>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</si>
  <si>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</si>
  <si>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</si>
  <si>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</si>
  <si>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</si>
  <si>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</si>
  <si>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</si>
  <si>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</si>
  <si>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</si>
  <si>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</si>
  <si>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</si>
  <si>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</si>
  <si>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</si>
  <si>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</si>
  <si>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</si>
  <si>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</si>
  <si>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</si>
  <si>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</si>
  <si>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</si>
  <si>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</si>
  <si>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</si>
  <si>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</si>
  <si>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</si>
  <si>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</si>
  <si>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</si>
  <si>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</si>
  <si>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</si>
  <si>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</si>
  <si>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</si>
  <si>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</si>
  <si>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</si>
  <si>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</si>
  <si>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</si>
  <si>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</si>
  <si>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</si>
  <si>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</si>
  <si>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</si>
  <si>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</si>
  <si>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</si>
  <si>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</si>
  <si>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</si>
  <si>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</si>
  <si>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</si>
  <si>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</si>
  <si>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</si>
  <si>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</si>
  <si>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</si>
  <si>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</si>
  <si>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</si>
  <si>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</si>
  <si>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</si>
  <si>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</si>
  <si>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</si>
  <si>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</si>
  <si>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</si>
  <si>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</si>
  <si>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</si>
  <si>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</si>
  <si>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</si>
  <si>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</si>
  <si>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</si>
  <si>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</si>
  <si>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</si>
  <si>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</si>
  <si>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</si>
  <si>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</si>
  <si>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</si>
  <si>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</si>
  <si>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</si>
  <si>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</si>
  <si>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</si>
  <si>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</si>
  <si>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</si>
  <si>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</si>
  <si>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</si>
  <si>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</si>
  <si>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</si>
  <si>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</si>
  <si>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</si>
  <si>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</si>
  <si>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</si>
  <si>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</si>
  <si>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</si>
  <si>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</si>
  <si>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</si>
  <si>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</si>
  <si>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</si>
  <si>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</si>
  <si>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</si>
  <si>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</si>
  <si>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</si>
  <si>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</si>
  <si>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</si>
  <si>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</si>
  <si>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</si>
  <si>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</si>
  <si>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</si>
  <si>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</si>
  <si>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</si>
  <si>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</si>
  <si>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</si>
  <si>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</si>
  <si>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</si>
  <si>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</si>
  <si>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</si>
  <si>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</si>
  <si>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</si>
  <si>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</si>
  <si>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</si>
  <si>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</si>
  <si>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</si>
  <si>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</si>
  <si>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</si>
  <si>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</si>
  <si>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</si>
  <si>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</si>
  <si>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</si>
  <si>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</si>
  <si>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</si>
  <si>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</si>
  <si>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</si>
  <si>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</si>
  <si>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</si>
  <si>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</si>
  <si>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</si>
  <si>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</si>
  <si>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</si>
  <si>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</si>
  <si>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</si>
  <si>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</si>
  <si>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</si>
  <si>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</si>
  <si>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</si>
  <si>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</si>
  <si>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</si>
  <si>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</si>
  <si>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</si>
  <si>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</si>
  <si>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</si>
  <si>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</si>
  <si>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</si>
  <si>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</si>
  <si>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</si>
  <si>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</si>
  <si>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</si>
  <si>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</si>
  <si>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</si>
  <si>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</si>
  <si>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</si>
  <si>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</si>
  <si>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</si>
  <si>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</si>
  <si>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</si>
  <si>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</si>
  <si>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</si>
  <si>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</si>
  <si>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</si>
  <si>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</si>
  <si>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</si>
  <si>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</si>
  <si>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</si>
  <si>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</si>
  <si>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</si>
  <si>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</si>
  <si>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</si>
  <si>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</si>
  <si>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</si>
  <si>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</si>
  <si>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</si>
  <si>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</si>
  <si>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</si>
  <si>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</si>
  <si>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</si>
  <si>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</si>
  <si>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</si>
  <si>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</si>
  <si>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</si>
  <si>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</si>
  <si>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</si>
  <si>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</si>
  <si>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</si>
  <si>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</si>
  <si>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</si>
  <si>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</si>
  <si>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</si>
  <si>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</si>
  <si>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</si>
  <si>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</si>
  <si>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</si>
  <si>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</si>
  <si>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</si>
  <si>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</si>
  <si>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</si>
  <si>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</si>
  <si>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</si>
  <si>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</si>
  <si>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</si>
  <si>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</si>
  <si>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</si>
  <si>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</si>
  <si>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</si>
  <si>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</si>
  <si>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</si>
  <si>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</si>
  <si>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</si>
  <si>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</si>
  <si>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</si>
  <si>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</si>
  <si>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</si>
  <si>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</si>
  <si>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</si>
  <si>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</si>
  <si>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</si>
  <si>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</si>
  <si>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</si>
  <si>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</si>
  <si>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</si>
  <si>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</si>
  <si>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</si>
  <si>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</si>
  <si>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</si>
  <si>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</si>
  <si>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</si>
  <si>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</si>
  <si>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</si>
  <si>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</si>
  <si>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</si>
  <si>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</si>
  <si>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</si>
  <si>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</si>
  <si>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</si>
  <si>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</si>
  <si>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</si>
  <si>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</si>
  <si>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</si>
  <si>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</si>
  <si>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</si>
  <si>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</si>
  <si>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</si>
  <si>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</si>
  <si>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</si>
  <si>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</si>
  <si>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</si>
  <si>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</si>
  <si>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</si>
  <si>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</si>
  <si>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</si>
  <si>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</si>
  <si>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</si>
  <si>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</si>
  <si>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</si>
  <si>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</si>
  <si>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</si>
  <si>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</si>
  <si>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</si>
  <si>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</si>
  <si>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</si>
  <si>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</si>
  <si>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</si>
  <si>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</si>
  <si>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</si>
  <si>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</si>
  <si>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</si>
  <si>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</si>
  <si>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</si>
  <si>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</si>
  <si>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</si>
  <si>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</si>
  <si>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</si>
  <si>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</si>
  <si>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</si>
  <si>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</si>
  <si>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</si>
  <si>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</si>
  <si>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</si>
  <si>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</si>
  <si>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</si>
  <si>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</si>
  <si>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</si>
  <si>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</si>
  <si>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</si>
  <si>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</si>
  <si>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</si>
  <si>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</si>
  <si>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</si>
  <si>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</si>
  <si>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</si>
  <si>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</si>
  <si>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</si>
  <si>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</si>
  <si>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</si>
  <si>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</si>
  <si>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</si>
  <si>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</si>
  <si>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</si>
  <si>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</si>
  <si>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</si>
  <si>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</si>
  <si>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</si>
  <si>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</si>
  <si>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</si>
  <si>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</si>
  <si>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</si>
  <si>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</si>
  <si>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</si>
  <si>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</si>
  <si>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</si>
  <si>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</si>
  <si>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</si>
  <si>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</si>
  <si>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</si>
  <si>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</si>
  <si>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</si>
  <si>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</si>
  <si>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</si>
  <si>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</si>
  <si>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</si>
  <si>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</si>
  <si>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</si>
  <si>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</si>
  <si>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</si>
  <si>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</si>
  <si>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</si>
  <si>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</si>
  <si>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</si>
  <si>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</si>
  <si>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</si>
  <si>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</si>
  <si>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</si>
  <si>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</si>
  <si>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</si>
  <si>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</si>
  <si>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</si>
  <si>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</si>
  <si>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</si>
  <si>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</si>
  <si>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</si>
  <si>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</si>
  <si>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</si>
  <si>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</si>
  <si>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</si>
  <si>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</si>
  <si>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</si>
  <si>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</si>
  <si>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</si>
  <si>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</si>
  <si>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</si>
  <si>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</si>
  <si>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</si>
  <si>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</si>
  <si>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</si>
  <si>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</si>
  <si>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</si>
  <si>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</si>
  <si>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</si>
  <si>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</si>
  <si>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</si>
  <si>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</si>
  <si>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</si>
  <si>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</si>
  <si>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</si>
  <si>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</si>
  <si>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</si>
  <si>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</si>
  <si>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</si>
  <si>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</si>
  <si>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</si>
  <si>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</si>
  <si>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</si>
  <si>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</si>
  <si>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</si>
  <si>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</si>
  <si>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</si>
  <si>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</si>
  <si>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</si>
  <si>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</si>
  <si>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</si>
  <si>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</si>
  <si>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</si>
  <si>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</si>
  <si>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</si>
  <si>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</si>
  <si>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</si>
  <si>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</si>
  <si>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</si>
  <si>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</si>
  <si>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</si>
  <si>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</si>
  <si>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</si>
  <si>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</si>
  <si>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</si>
  <si>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</si>
  <si>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</si>
  <si>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</si>
  <si>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</si>
  <si>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</si>
  <si>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</si>
  <si>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</si>
  <si>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</si>
  <si>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</si>
  <si>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</si>
  <si>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</si>
  <si>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</si>
  <si>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</si>
  <si>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</si>
  <si>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</si>
  <si>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</si>
  <si>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</si>
  <si>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</si>
  <si>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</si>
  <si>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</si>
  <si>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</si>
  <si>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</si>
  <si>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</si>
  <si>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</si>
  <si>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</si>
  <si>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</si>
  <si>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</si>
  <si>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</si>
  <si>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</si>
  <si>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</si>
  <si>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</si>
  <si>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</si>
  <si>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</si>
  <si>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</si>
  <si>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</si>
  <si>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</si>
  <si>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</si>
  <si>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</si>
  <si>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</si>
  <si>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</si>
  <si>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</si>
  <si>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</si>
  <si>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</si>
  <si>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</si>
  <si>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</si>
  <si>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</si>
  <si>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</si>
  <si>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</si>
  <si>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</si>
  <si>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</si>
  <si>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</si>
  <si>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</si>
  <si>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</si>
  <si>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</si>
  <si>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</si>
  <si>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</si>
  <si>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</si>
  <si>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</si>
  <si>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</si>
  <si>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</si>
  <si>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</si>
  <si>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</si>
  <si>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</si>
  <si>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</si>
  <si>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</si>
  <si>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</si>
  <si>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</si>
  <si>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</si>
  <si>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</si>
  <si>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</si>
  <si>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</si>
  <si>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</si>
  <si>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</si>
  <si>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</si>
  <si>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</si>
  <si>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</si>
  <si>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</si>
  <si>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</si>
  <si>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</si>
  <si>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</si>
  <si>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</si>
  <si>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</si>
  <si>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</si>
  <si>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</si>
  <si>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</si>
  <si>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</si>
  <si>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</si>
  <si>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</si>
  <si>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</si>
  <si>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</si>
  <si>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</si>
  <si>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</si>
  <si>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</si>
  <si>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</si>
  <si>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</si>
  <si>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</si>
  <si>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</si>
  <si>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</si>
  <si>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</si>
  <si>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</si>
  <si>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</si>
  <si>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</si>
  <si>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</si>
  <si>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</si>
  <si>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</si>
  <si>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</si>
  <si>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</si>
  <si>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</si>
  <si>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</si>
  <si>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</si>
  <si>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</si>
  <si>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</si>
  <si>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</si>
  <si>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</si>
  <si>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</si>
  <si>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</si>
  <si>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</si>
  <si>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</si>
  <si>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</si>
  <si>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</si>
  <si>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</si>
  <si>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</si>
  <si>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</si>
  <si>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</si>
  <si>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</si>
  <si>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</si>
  <si>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</si>
  <si>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</si>
  <si>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</si>
  <si>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</si>
  <si>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</si>
  <si>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</si>
  <si>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</si>
  <si>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</si>
  <si>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</si>
  <si>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</si>
  <si>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</si>
  <si>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</si>
  <si>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</si>
  <si>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</si>
  <si>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</si>
  <si>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</si>
  <si>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</si>
  <si>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</si>
  <si>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</si>
  <si>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</si>
  <si>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</si>
  <si>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</si>
  <si>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</si>
  <si>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</si>
  <si>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</si>
  <si>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</si>
  <si>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</si>
  <si>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</si>
  <si>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</si>
  <si>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</si>
  <si>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</si>
  <si>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</si>
  <si>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</si>
  <si>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</si>
  <si>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</si>
  <si>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</si>
  <si>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</si>
  <si>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</si>
  <si>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</si>
  <si>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</si>
  <si>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</si>
  <si>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</si>
  <si>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</si>
  <si>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</si>
  <si>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</si>
  <si>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</si>
  <si>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</si>
  <si>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</si>
  <si>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</si>
  <si>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</si>
  <si>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</si>
  <si>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</si>
  <si>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</si>
  <si>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</si>
  <si>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</si>
  <si>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</si>
  <si>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</si>
  <si>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</si>
  <si>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</si>
  <si>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</si>
  <si>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</si>
  <si>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</si>
  <si>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</si>
  <si>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</si>
  <si>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</si>
  <si>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</si>
  <si>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</si>
  <si>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</si>
  <si>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</si>
  <si>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</si>
  <si>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</si>
  <si>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</si>
  <si>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</si>
  <si>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</si>
  <si>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</si>
  <si>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</si>
  <si>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</si>
  <si>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</si>
  <si>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</si>
  <si>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</si>
  <si>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</si>
  <si>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</si>
  <si>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</si>
  <si>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</si>
  <si>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</si>
  <si>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</si>
  <si>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</si>
  <si>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</si>
  <si>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</si>
  <si>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</si>
  <si>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</si>
  <si>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</si>
  <si>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</si>
  <si>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</si>
  <si>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</si>
  <si>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</si>
  <si>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</si>
  <si>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</si>
  <si>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</si>
  <si>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</si>
  <si>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</si>
  <si>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</si>
  <si>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</si>
  <si>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</si>
  <si>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</si>
  <si>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</si>
  <si>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</si>
  <si>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</si>
  <si>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</si>
  <si>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</si>
  <si>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</si>
  <si>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</si>
  <si>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</si>
  <si>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</si>
  <si>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</si>
  <si>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</si>
  <si>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</si>
  <si>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</si>
  <si>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</si>
  <si>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</si>
  <si>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</si>
  <si>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</si>
  <si>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</si>
  <si>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</si>
  <si>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</si>
  <si>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</si>
  <si>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</si>
  <si>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</si>
  <si>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</si>
  <si>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</si>
  <si>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</si>
  <si>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</si>
  <si>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</si>
  <si>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</si>
  <si>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</si>
  <si>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</si>
  <si>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</si>
  <si>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</si>
  <si>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</si>
  <si>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</si>
  <si>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</si>
  <si>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</si>
  <si>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</si>
  <si>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</si>
  <si>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</si>
  <si>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</si>
  <si>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</si>
  <si>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</si>
  <si>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</si>
  <si>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</si>
  <si>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</si>
  <si>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</si>
  <si>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</si>
  <si>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</si>
  <si>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</si>
  <si>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</si>
  <si>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</si>
  <si>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</si>
  <si>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</si>
  <si>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</si>
  <si>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</si>
  <si>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</si>
  <si>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</si>
  <si>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</si>
  <si>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</si>
  <si>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</si>
  <si>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</si>
  <si>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</si>
  <si>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</si>
  <si>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</si>
  <si>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</si>
  <si>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</si>
  <si>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</si>
  <si>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</si>
  <si>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</si>
  <si>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</si>
  <si>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</si>
  <si>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</si>
  <si>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</si>
  <si>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</si>
  <si>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</si>
  <si>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</si>
  <si>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</si>
  <si>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</si>
  <si>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</si>
  <si>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</si>
  <si>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</si>
  <si>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</si>
  <si>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</si>
  <si>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</si>
  <si>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</si>
  <si>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</si>
  <si>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</si>
  <si>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</si>
  <si>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</si>
  <si>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</si>
  <si>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</si>
  <si>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</si>
  <si>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</si>
  <si>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</si>
  <si>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</si>
  <si>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</si>
  <si>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</si>
  <si>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</si>
  <si>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</si>
  <si>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</si>
  <si>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</si>
  <si>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</si>
  <si>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</si>
  <si>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</si>
  <si>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</si>
  <si>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</si>
  <si>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</si>
  <si>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</si>
  <si>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</si>
  <si>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</si>
  <si>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</si>
  <si>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</si>
  <si>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</si>
  <si>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</si>
  <si>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</si>
  <si>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</si>
  <si>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</si>
  <si>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</si>
  <si>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</si>
  <si>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</si>
  <si>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</si>
  <si>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</si>
  <si>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</si>
  <si>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</si>
  <si>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</si>
  <si>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</si>
  <si>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</si>
  <si>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</si>
  <si>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</si>
  <si>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</si>
  <si>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</si>
  <si>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</si>
  <si>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</si>
  <si>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</si>
  <si>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</si>
  <si>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</si>
  <si>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</si>
  <si>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</si>
  <si>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</si>
  <si>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</si>
  <si>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</si>
  <si>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</si>
  <si>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</si>
  <si>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</si>
  <si>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</si>
  <si>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</si>
  <si>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</si>
  <si>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</si>
  <si>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</si>
  <si>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</si>
  <si>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</si>
  <si>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</si>
  <si>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</si>
  <si>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</si>
  <si>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</si>
  <si>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</si>
  <si>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</si>
  <si>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</si>
  <si>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</si>
  <si>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</si>
  <si>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</si>
  <si>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</si>
  <si>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</si>
  <si>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</si>
  <si>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</si>
  <si>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</si>
  <si>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</si>
  <si>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</si>
  <si>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</si>
  <si>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</si>
  <si>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</si>
  <si>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</si>
  <si>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</si>
  <si>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</si>
  <si>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</si>
  <si>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</si>
  <si>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</si>
  <si>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</si>
  <si>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</si>
  <si>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</si>
  <si>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</si>
  <si>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</si>
  <si>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</si>
  <si>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</si>
  <si>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</si>
  <si>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</si>
  <si>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</si>
  <si>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</si>
  <si>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</si>
  <si>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</si>
  <si>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</si>
  <si>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</si>
  <si>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</si>
  <si>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</si>
  <si>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</si>
  <si>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</si>
  <si>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</si>
  <si>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</si>
  <si>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</si>
  <si>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</si>
  <si>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</si>
  <si>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</si>
  <si>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</si>
  <si>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</si>
  <si>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</si>
  <si>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</si>
  <si>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</si>
  <si>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</si>
  <si>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</si>
  <si>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</si>
  <si>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</si>
  <si>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</si>
  <si>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</si>
  <si>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</si>
  <si>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</si>
  <si>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</si>
  <si>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</si>
  <si>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</si>
  <si>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</si>
  <si>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</si>
  <si>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</si>
  <si>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</si>
  <si>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</si>
  <si>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</si>
  <si>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</si>
  <si>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</si>
  <si>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</si>
  <si>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</si>
  <si>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</si>
  <si>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</si>
  <si>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</si>
  <si>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</si>
  <si>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</si>
  <si>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</si>
  <si>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</si>
  <si>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</si>
  <si>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</si>
  <si>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</si>
  <si>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</si>
  <si>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</si>
  <si>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</si>
  <si>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</si>
  <si>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</si>
  <si>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</si>
  <si>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</si>
  <si>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</si>
  <si>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</si>
  <si>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</si>
  <si>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</si>
  <si>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</si>
  <si>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</si>
  <si>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</si>
  <si>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</si>
  <si>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</si>
  <si>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</si>
  <si>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</si>
  <si>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</si>
  <si>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</si>
  <si>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</si>
  <si>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</si>
  <si>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</si>
  <si>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</si>
  <si>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</si>
  <si>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</si>
  <si>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</si>
  <si>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</si>
  <si>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</si>
  <si>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</si>
  <si>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</si>
  <si>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</si>
  <si>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</si>
  <si>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</si>
  <si>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</si>
  <si>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</si>
  <si>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</si>
  <si>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</si>
  <si>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</si>
  <si>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</si>
  <si>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</si>
  <si>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</si>
  <si>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</si>
  <si>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</si>
  <si>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</si>
  <si>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</si>
  <si>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</si>
  <si>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</si>
  <si>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</si>
  <si>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</si>
  <si>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</si>
  <si>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</si>
  <si>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</si>
  <si>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</si>
  <si>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</si>
  <si>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</si>
  <si>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</si>
  <si>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</si>
  <si>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</si>
  <si>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</si>
  <si>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</si>
  <si>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</si>
  <si>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</si>
  <si>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</si>
  <si>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</si>
  <si>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</si>
  <si>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</si>
  <si>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</si>
  <si>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</si>
  <si>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</si>
  <si>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</si>
  <si>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</si>
  <si>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</si>
  <si>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</si>
  <si>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</si>
  <si>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</si>
  <si>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</si>
  <si>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</si>
  <si>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</si>
  <si>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</si>
  <si>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</si>
  <si>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</si>
  <si>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</si>
  <si>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</si>
  <si>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</si>
  <si>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</si>
  <si>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</si>
  <si>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</si>
  <si>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</si>
  <si>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</si>
  <si>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</si>
  <si>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</si>
  <si>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</si>
  <si>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</si>
  <si>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</si>
  <si>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</si>
  <si>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</si>
  <si>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</si>
  <si>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</si>
  <si>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</si>
  <si>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</si>
  <si>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</si>
  <si>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</si>
  <si>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</si>
  <si>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</si>
  <si>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</si>
  <si>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</si>
  <si>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</si>
  <si>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</si>
  <si>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</si>
  <si>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</si>
  <si>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</si>
  <si>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</si>
  <si>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</si>
  <si>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</si>
  <si>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</si>
  <si>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</si>
  <si>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</si>
  <si>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</si>
  <si>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</si>
  <si>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</si>
  <si>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</si>
  <si>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</si>
  <si>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</si>
  <si>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</si>
  <si>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</si>
  <si>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</si>
  <si>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</si>
  <si>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</si>
  <si>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</si>
  <si>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</si>
  <si>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</si>
  <si>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</si>
  <si>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</si>
  <si>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</si>
  <si>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</si>
  <si>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</si>
  <si>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</si>
  <si>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</si>
  <si>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</si>
  <si>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</si>
  <si>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</si>
  <si>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</si>
  <si>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</si>
  <si>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</si>
  <si>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</si>
  <si>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</si>
  <si>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</si>
  <si>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</si>
  <si>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</si>
  <si>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</si>
  <si>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</si>
  <si>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</si>
  <si>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</si>
  <si>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</si>
  <si>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</si>
  <si>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</si>
  <si>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</si>
  <si>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</si>
  <si>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</si>
  <si>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</si>
  <si>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</si>
  <si>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</si>
  <si>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</si>
  <si>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</si>
  <si>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</si>
  <si>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</si>
  <si>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</si>
  <si>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</si>
  <si>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</si>
  <si>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</si>
  <si>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</si>
  <si>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</si>
  <si>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</si>
  <si>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</si>
  <si>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</si>
  <si>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</si>
  <si>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</si>
  <si>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</si>
  <si>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</si>
  <si>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</si>
  <si>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</si>
  <si>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</si>
  <si>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</si>
  <si>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</si>
  <si>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</si>
  <si>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</si>
  <si>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</si>
  <si>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</si>
  <si>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</si>
  <si>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</si>
  <si>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</si>
  <si>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</si>
  <si>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</si>
  <si>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</si>
  <si>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</si>
  <si>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</si>
  <si>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</si>
  <si>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</si>
  <si>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</si>
  <si>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</si>
  <si>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</si>
  <si>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</si>
  <si>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</si>
  <si>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</si>
  <si>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</si>
  <si>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</si>
  <si>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</si>
  <si>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</si>
  <si>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</si>
  <si>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</si>
  <si>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</si>
  <si>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</si>
  <si>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</si>
  <si>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</si>
  <si>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</si>
  <si>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</si>
  <si>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</si>
  <si>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</si>
  <si>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</si>
  <si>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</si>
  <si>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</si>
  <si>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</si>
  <si>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</si>
  <si>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</si>
  <si>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</si>
  <si>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</si>
  <si>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</si>
  <si>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</si>
  <si>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</si>
  <si>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</si>
  <si>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</si>
  <si>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</si>
  <si>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</si>
  <si>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</si>
  <si>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</si>
  <si>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</si>
  <si>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</si>
  <si>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</si>
  <si>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</si>
  <si>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</si>
  <si>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</si>
  <si>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</si>
  <si>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</si>
  <si>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</si>
  <si>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</si>
  <si>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</si>
  <si>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</si>
  <si>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</si>
  <si>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</si>
  <si>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</si>
  <si>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</si>
  <si>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</si>
  <si>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</si>
  <si>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</si>
  <si>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</si>
  <si>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</si>
  <si>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</si>
  <si>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</si>
  <si>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</si>
  <si>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</si>
  <si>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</si>
  <si>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</si>
  <si>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</si>
  <si>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</si>
  <si>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</si>
  <si>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</si>
  <si>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</si>
  <si>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</si>
  <si>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</si>
  <si>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</si>
  <si>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</si>
  <si>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</si>
  <si>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</si>
  <si>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</si>
  <si>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</si>
  <si>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</si>
  <si>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</si>
  <si>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</si>
  <si>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</si>
  <si>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</si>
  <si>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</si>
  <si>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</si>
  <si>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</si>
  <si>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</si>
  <si>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</si>
  <si>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</si>
  <si>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</si>
  <si>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</si>
  <si>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</si>
  <si>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</si>
  <si>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</si>
  <si>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</si>
  <si>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</si>
  <si>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</si>
  <si>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</si>
  <si>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</si>
  <si>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</si>
  <si>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</si>
  <si>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</si>
  <si>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</si>
  <si>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</si>
  <si>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</si>
  <si>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</si>
  <si>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</si>
  <si>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</si>
  <si>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</si>
  <si>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</si>
  <si>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</si>
  <si>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</si>
  <si>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</si>
  <si>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</si>
  <si>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</si>
  <si>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</si>
  <si>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</si>
  <si>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</si>
  <si>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</si>
  <si>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</si>
  <si>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</si>
  <si>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</si>
  <si>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</si>
  <si>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</si>
  <si>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</si>
  <si>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</si>
  <si>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</si>
  <si>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</si>
  <si>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</si>
  <si>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</si>
  <si>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</si>
  <si>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</si>
  <si>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</si>
  <si>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</si>
  <si>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</si>
  <si>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</si>
  <si>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</si>
  <si>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</si>
  <si>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</si>
  <si>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</si>
  <si>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</si>
  <si>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</si>
  <si>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</si>
  <si>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</si>
  <si>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</si>
  <si>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</si>
  <si>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</si>
  <si>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</si>
  <si>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</si>
  <si>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</si>
  <si>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</si>
  <si>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</si>
  <si>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</si>
  <si>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</si>
  <si>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</si>
  <si>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</si>
  <si>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</si>
  <si>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</si>
  <si>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</si>
  <si>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</si>
  <si>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</si>
  <si>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</si>
  <si>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</si>
  <si>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</si>
  <si>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</si>
  <si>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</si>
  <si>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</si>
  <si>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</si>
  <si>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</si>
  <si>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</si>
  <si>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</si>
  <si>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</si>
  <si>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</si>
  <si>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</si>
  <si>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</si>
  <si>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</si>
  <si>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</si>
  <si>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</si>
  <si>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</si>
  <si>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</si>
  <si>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</si>
  <si>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</si>
  <si>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</si>
  <si>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</si>
  <si>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</si>
  <si>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</si>
  <si>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</si>
  <si>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</si>
  <si>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</si>
  <si>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</si>
  <si>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</si>
  <si>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</si>
  <si>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</si>
  <si>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</si>
  <si>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</si>
  <si>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</si>
  <si>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</si>
  <si>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</si>
  <si>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</si>
  <si>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</si>
  <si>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</si>
  <si>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</si>
  <si>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</si>
  <si>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</si>
  <si>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</si>
  <si>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</si>
  <si>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</si>
  <si>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</si>
  <si>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</si>
  <si>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</si>
  <si>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</si>
  <si>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</si>
  <si>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</si>
  <si>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</si>
  <si>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</si>
  <si>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</si>
  <si>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</si>
  <si>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</si>
  <si>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</si>
  <si>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</si>
  <si>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</si>
  <si>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</si>
  <si>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</si>
  <si>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</si>
  <si>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</si>
  <si>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</si>
  <si>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</si>
  <si>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</si>
  <si>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</si>
  <si>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</si>
  <si>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</si>
  <si>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</si>
  <si>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</si>
  <si>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</si>
  <si>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</si>
  <si>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</si>
  <si>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</si>
  <si>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</si>
  <si>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</si>
  <si>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</si>
  <si>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</si>
  <si>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</si>
  <si>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</si>
  <si>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</si>
  <si>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</si>
  <si>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</si>
  <si>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</si>
  <si>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</si>
  <si>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</si>
  <si>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</si>
  <si>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</si>
  <si>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</si>
  <si>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</si>
  <si>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</si>
  <si>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</si>
  <si>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</si>
  <si>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</si>
  <si>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</si>
  <si>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</si>
  <si>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</si>
  <si>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</si>
  <si>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</si>
  <si>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</si>
  <si>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</si>
  <si>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</si>
  <si>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</si>
  <si>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</si>
  <si>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</si>
  <si>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</si>
  <si>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</si>
  <si>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</si>
  <si>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</si>
  <si>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</si>
  <si>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</si>
  <si>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</si>
  <si>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</si>
  <si>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</si>
  <si>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</si>
  <si>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</si>
  <si>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</si>
  <si>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</si>
  <si>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</si>
  <si>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</si>
  <si>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</si>
  <si>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</si>
  <si>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</si>
  <si>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</si>
  <si>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</si>
  <si>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</si>
  <si>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</si>
  <si>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</si>
  <si>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</si>
  <si>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</si>
  <si>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</si>
  <si>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</si>
  <si>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</si>
  <si>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</si>
  <si>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</si>
  <si>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</si>
  <si>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</si>
  <si>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</si>
  <si>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</si>
  <si>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</si>
  <si>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</si>
  <si>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</si>
  <si>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</si>
  <si>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</si>
  <si>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</si>
  <si>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</si>
  <si>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</si>
  <si>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</si>
  <si>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</si>
  <si>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</si>
  <si>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</si>
  <si>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</si>
  <si>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</si>
  <si>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</si>
  <si>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</si>
  <si>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</si>
  <si>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</si>
  <si>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</si>
  <si>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</si>
  <si>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</si>
  <si>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</si>
  <si>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</si>
  <si>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</si>
  <si>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</si>
  <si>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</si>
  <si>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</si>
  <si>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</si>
  <si>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</si>
  <si>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</si>
  <si>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</si>
  <si>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</si>
  <si>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</si>
  <si>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</si>
  <si>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</si>
  <si>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</si>
  <si>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</si>
  <si>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</si>
  <si>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</si>
  <si>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</si>
  <si>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</si>
  <si>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</si>
  <si>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</si>
  <si>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</si>
  <si>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</si>
  <si>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</si>
  <si>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</si>
  <si>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</si>
  <si>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</si>
  <si>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</si>
  <si>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</si>
  <si>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</si>
  <si>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</si>
  <si>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</si>
  <si>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</si>
  <si>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</si>
  <si>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</si>
  <si>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</si>
  <si>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</si>
  <si>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</si>
  <si>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</si>
  <si>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</si>
  <si>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</si>
  <si>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</si>
  <si>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</si>
  <si>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</si>
  <si>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</si>
  <si>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</si>
  <si>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</si>
  <si>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</si>
  <si>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</si>
  <si>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</si>
  <si>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</si>
  <si>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</si>
  <si>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</si>
  <si>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</si>
  <si>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</si>
  <si>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</si>
  <si>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</si>
  <si>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</si>
  <si>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</si>
  <si>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</si>
  <si>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</si>
  <si>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</si>
  <si>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</si>
  <si>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</si>
  <si>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</si>
  <si>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</si>
  <si>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</si>
  <si>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</si>
  <si>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</si>
  <si>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</si>
  <si>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</si>
  <si>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</si>
  <si>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</si>
  <si>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</si>
  <si>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</si>
  <si>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</si>
  <si>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</si>
  <si>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</si>
  <si>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</si>
  <si>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</si>
  <si>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</si>
  <si>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</si>
  <si>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</si>
  <si>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</si>
  <si>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</si>
  <si>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</si>
  <si>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</si>
  <si>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</si>
  <si>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</si>
  <si>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</si>
  <si>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</si>
  <si>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</si>
  <si>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</si>
  <si>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</si>
  <si>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</si>
  <si>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</si>
  <si>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</si>
  <si>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</si>
  <si>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</si>
  <si>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</si>
  <si>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</si>
  <si>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</si>
  <si>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</si>
  <si>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</si>
  <si>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</si>
  <si>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</si>
  <si>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</si>
  <si>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</si>
  <si>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</si>
  <si>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</si>
  <si>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</si>
  <si>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</si>
  <si>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</si>
  <si>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</si>
  <si>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</si>
  <si>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</si>
  <si>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</si>
  <si>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</si>
  <si>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</si>
  <si>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</si>
  <si>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</si>
  <si>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</si>
  <si>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</si>
  <si>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</si>
  <si>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</si>
  <si>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</si>
  <si>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</si>
  <si>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</si>
  <si>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</si>
  <si>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</si>
  <si>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</si>
  <si>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</si>
  <si>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</si>
  <si>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</si>
  <si>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</si>
  <si>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</si>
  <si>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</si>
  <si>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</si>
  <si>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</si>
  <si>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</si>
  <si>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</si>
  <si>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</si>
  <si>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</si>
  <si>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</si>
  <si>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</si>
  <si>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</si>
  <si>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</si>
  <si>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</si>
  <si>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</si>
  <si>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</si>
  <si>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</si>
  <si>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</si>
  <si>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</si>
  <si>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</si>
  <si>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</si>
  <si>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</si>
  <si>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</si>
  <si>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</si>
  <si>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</si>
  <si>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</si>
  <si>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</si>
  <si>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</si>
  <si>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</si>
  <si>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</si>
  <si>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</si>
  <si>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</si>
  <si>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</si>
  <si>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</si>
  <si>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</si>
  <si>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</si>
  <si>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</si>
  <si>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</si>
  <si>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</si>
  <si>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</si>
  <si>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</si>
  <si>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</si>
  <si>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</si>
  <si>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</si>
  <si>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</si>
  <si>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</si>
  <si>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</si>
  <si>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</si>
  <si>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</si>
  <si>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</si>
  <si>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</si>
  <si>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</si>
  <si>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</si>
  <si>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</si>
  <si>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</si>
  <si>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</si>
  <si>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</si>
  <si>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</si>
  <si>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</si>
  <si>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</si>
  <si>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</si>
  <si>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</si>
  <si>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</si>
  <si>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</si>
  <si>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</si>
  <si>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</si>
  <si>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</si>
  <si>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</si>
  <si>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</si>
  <si>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</si>
  <si>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</si>
  <si>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</si>
  <si>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</si>
  <si>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</si>
  <si>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</si>
  <si>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</si>
  <si>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</si>
  <si>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</si>
  <si>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</si>
  <si>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</si>
  <si>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</si>
  <si>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</si>
  <si>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</si>
  <si>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</si>
  <si>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</si>
  <si>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</si>
  <si>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</si>
  <si>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</si>
  <si>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</si>
  <si>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</si>
  <si>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</si>
  <si>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</si>
  <si>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</si>
  <si>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</si>
  <si>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</si>
  <si>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</si>
  <si>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</si>
  <si>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</si>
  <si>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</si>
  <si>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</si>
  <si>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</si>
  <si>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</si>
  <si>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</si>
  <si>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</si>
  <si>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</si>
  <si>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</si>
  <si>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</si>
  <si>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</si>
  <si>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</si>
  <si>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</si>
  <si>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</si>
  <si>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</si>
  <si>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</si>
  <si>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</si>
  <si>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</si>
  <si>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</si>
  <si>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</si>
  <si>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</si>
  <si>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</si>
  <si>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</si>
  <si>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</si>
  <si>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</si>
  <si>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</si>
  <si>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</si>
  <si>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</si>
  <si>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</si>
  <si>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</si>
  <si>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</si>
  <si>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</si>
  <si>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</si>
  <si>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</si>
  <si>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</si>
  <si>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</si>
  <si>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</si>
  <si>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</si>
  <si>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</si>
  <si>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</si>
  <si>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</si>
  <si>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</si>
  <si>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</si>
  <si>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</si>
  <si>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</si>
  <si>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</si>
  <si>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</si>
  <si>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</si>
  <si>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</si>
  <si>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</si>
  <si>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</si>
  <si>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</si>
  <si>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</si>
  <si>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</si>
  <si>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</si>
  <si>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</si>
  <si>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</si>
  <si>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</si>
  <si>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</si>
  <si>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</si>
  <si>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</si>
  <si>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</si>
  <si>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</si>
  <si>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</si>
  <si>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</si>
  <si>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</si>
  <si>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</si>
  <si>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</si>
  <si>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</si>
  <si>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</si>
  <si>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</si>
  <si>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</si>
  <si>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</si>
  <si>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</si>
  <si>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</si>
  <si>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</si>
  <si>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</si>
  <si>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</si>
  <si>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</si>
  <si>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</si>
  <si>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</si>
  <si>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</si>
  <si>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</si>
  <si>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</si>
  <si>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</si>
  <si>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</si>
  <si>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</si>
  <si>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</si>
  <si>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</si>
  <si>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</si>
  <si>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</si>
  <si>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</si>
  <si>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</si>
  <si>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</si>
  <si>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</si>
  <si>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</si>
  <si>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</si>
  <si>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</si>
  <si>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</si>
  <si>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</si>
  <si>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</si>
  <si>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</si>
  <si>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</si>
  <si>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</si>
  <si>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</si>
  <si>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</si>
  <si>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</si>
  <si>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</si>
  <si>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</si>
  <si>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</si>
  <si>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</si>
  <si>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</si>
  <si>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</si>
  <si>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</si>
  <si>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</si>
  <si>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</si>
  <si>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</si>
  <si>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</si>
  <si>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</si>
  <si>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</si>
  <si>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</si>
  <si>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</si>
  <si>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</si>
  <si>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</si>
  <si>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</si>
  <si>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</si>
  <si>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</si>
  <si>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</si>
  <si>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</si>
  <si>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</si>
  <si>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</si>
  <si>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</si>
  <si>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</si>
  <si>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</si>
  <si>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</si>
  <si>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</si>
  <si>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</si>
  <si>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</si>
  <si>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</si>
  <si>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</si>
  <si>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</si>
  <si>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</si>
  <si>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</si>
  <si>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</si>
  <si>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</si>
  <si>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</si>
  <si>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</si>
  <si>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</si>
  <si>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</si>
  <si>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</si>
  <si>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</si>
  <si>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</si>
  <si>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</si>
  <si>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</si>
  <si>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</si>
  <si>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</si>
  <si>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</si>
  <si>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</si>
  <si>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</si>
  <si>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</si>
  <si>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</si>
  <si>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</si>
  <si>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</si>
  <si>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</si>
  <si>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</si>
  <si>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</si>
  <si>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</si>
  <si>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</si>
  <si>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</si>
  <si>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</si>
  <si>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</si>
  <si>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</si>
  <si>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</si>
  <si>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</si>
  <si>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</si>
  <si>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</si>
  <si>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</si>
  <si>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</si>
  <si>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</si>
  <si>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</si>
  <si>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</si>
  <si>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</si>
  <si>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</si>
  <si>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</si>
  <si>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</si>
  <si>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</si>
  <si>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</si>
  <si>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</si>
  <si>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</si>
  <si>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</si>
  <si>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</si>
  <si>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</si>
  <si>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</si>
  <si>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</si>
  <si>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</si>
  <si>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</si>
  <si>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</si>
  <si>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</si>
  <si>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</si>
  <si>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</si>
  <si>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</si>
  <si>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</si>
  <si>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</si>
  <si>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</si>
  <si>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</si>
  <si>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</si>
  <si>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</si>
  <si>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</si>
  <si>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</si>
  <si>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</si>
  <si>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</si>
  <si>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</si>
  <si>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</si>
  <si>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</si>
  <si>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</si>
  <si>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</si>
  <si>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</si>
  <si>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</si>
  <si>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</si>
  <si>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</si>
  <si>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</si>
  <si>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</si>
  <si>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</si>
  <si>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</si>
  <si>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</si>
  <si>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</si>
  <si>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</si>
  <si>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</si>
  <si>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</si>
  <si>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</si>
  <si>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</si>
  <si>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</si>
  <si>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</si>
  <si>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</si>
  <si>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</si>
  <si>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</si>
  <si>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</si>
  <si>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</si>
  <si>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</si>
  <si>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</si>
  <si>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</si>
  <si>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</si>
  <si>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</si>
  <si>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</si>
  <si>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</si>
  <si>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</si>
  <si>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</si>
  <si>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</si>
  <si>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</si>
  <si>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</si>
  <si>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</si>
  <si>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</si>
  <si>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</si>
  <si>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</si>
  <si>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</si>
  <si>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</si>
  <si>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</si>
  <si>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</si>
  <si>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</si>
  <si>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</si>
  <si>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</si>
  <si>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</si>
  <si>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</si>
  <si>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</si>
  <si>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</si>
  <si>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</si>
  <si>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</si>
  <si>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</si>
  <si>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</si>
  <si>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</si>
  <si>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</si>
  <si>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</si>
  <si>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</si>
  <si>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</si>
  <si>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</si>
  <si>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</si>
  <si>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</si>
  <si>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</si>
  <si>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</si>
  <si>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</si>
  <si>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</si>
  <si>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</si>
  <si>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</si>
  <si>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</si>
  <si>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</si>
  <si>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</si>
  <si>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</si>
  <si>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</si>
  <si>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</si>
  <si>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</si>
  <si>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</si>
  <si>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</si>
  <si>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</si>
  <si>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</si>
  <si>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</si>
  <si>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</si>
  <si>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</si>
  <si>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</si>
  <si>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</si>
  <si>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</si>
  <si>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</si>
  <si>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</si>
  <si>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</si>
  <si>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</si>
  <si>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</si>
  <si>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</si>
  <si>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</si>
  <si>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</si>
  <si>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</si>
  <si>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</si>
  <si>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</si>
  <si>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</si>
  <si>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</si>
  <si>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</si>
  <si>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</si>
  <si>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</si>
  <si>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</si>
  <si>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</si>
  <si>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</si>
  <si>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</si>
  <si>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</si>
  <si>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</si>
  <si>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</si>
  <si>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</si>
  <si>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</si>
  <si>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</si>
  <si>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</si>
  <si>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</si>
  <si>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</si>
  <si>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</si>
  <si>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</si>
  <si>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</si>
  <si>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</si>
  <si>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</si>
  <si>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</si>
  <si>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</si>
  <si>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</si>
  <si>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</si>
  <si>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</si>
  <si>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</si>
  <si>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</si>
  <si>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</si>
  <si>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</si>
  <si>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</si>
  <si>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</si>
  <si>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</si>
  <si>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</si>
  <si>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</si>
  <si>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</si>
  <si>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</si>
  <si>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</si>
  <si>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</si>
  <si>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</si>
  <si>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</si>
  <si>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</si>
  <si>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</si>
  <si>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</si>
  <si>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</si>
  <si>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</si>
  <si>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</si>
  <si>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</si>
  <si>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</si>
  <si>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</si>
  <si>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</si>
  <si>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</si>
  <si>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</si>
  <si>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</si>
  <si>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</si>
  <si>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</si>
  <si>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</si>
  <si>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</si>
  <si>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</si>
  <si>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</si>
  <si>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</si>
  <si>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</si>
  <si>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</si>
  <si>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</si>
  <si>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</si>
  <si>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</si>
  <si>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</si>
  <si>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</si>
  <si>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</si>
  <si>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</si>
  <si>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</si>
  <si>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</si>
  <si>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</si>
  <si>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</si>
  <si>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</si>
  <si>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</si>
  <si>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</si>
  <si>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</si>
  <si>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</si>
  <si>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</si>
  <si>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</si>
  <si>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</si>
  <si>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</si>
  <si>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</si>
  <si>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</si>
  <si>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</si>
  <si>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</si>
  <si>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</si>
  <si>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</si>
  <si>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</si>
  <si>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</si>
  <si>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</si>
  <si>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</si>
  <si>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</si>
  <si>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</si>
  <si>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</si>
  <si>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</si>
  <si>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</si>
  <si>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</si>
  <si>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</si>
  <si>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</si>
  <si>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</si>
  <si>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</si>
  <si>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</si>
  <si>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</si>
  <si>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</si>
  <si>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</si>
  <si>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</si>
  <si>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</si>
  <si>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</si>
  <si>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</si>
  <si>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</si>
  <si>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</si>
  <si>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</si>
  <si>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</si>
  <si>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</si>
  <si>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</si>
  <si>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</si>
  <si>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</si>
  <si>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</si>
  <si>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</si>
  <si>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</si>
  <si>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</si>
  <si>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</si>
  <si>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</si>
  <si>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</si>
  <si>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</si>
  <si>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</si>
  <si>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</si>
  <si>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</si>
  <si>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</si>
  <si>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</si>
  <si>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</si>
  <si>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</si>
  <si>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</si>
  <si>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</si>
  <si>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</si>
  <si>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</si>
  <si>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</si>
  <si>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</si>
  <si>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</si>
  <si>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</si>
  <si>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</si>
  <si>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</si>
  <si>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</si>
  <si>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</si>
  <si>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</si>
  <si>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</si>
  <si>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</si>
  <si>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</si>
  <si>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</si>
  <si>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</si>
  <si>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</si>
  <si>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</si>
  <si>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</si>
  <si>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</si>
  <si>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</si>
  <si>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</si>
  <si>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</si>
  <si>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</si>
  <si>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</si>
  <si>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</si>
  <si>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</si>
  <si>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</si>
  <si>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</si>
  <si>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</si>
  <si>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</si>
  <si>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</si>
  <si>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</si>
  <si>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</si>
  <si>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</si>
  <si>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</si>
  <si>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</si>
  <si>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</si>
  <si>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</si>
  <si>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</si>
  <si>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</si>
  <si>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</si>
  <si>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</si>
  <si>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</si>
  <si>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</si>
  <si>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</si>
  <si>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</si>
  <si>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</si>
  <si>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</si>
  <si>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</si>
  <si>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</si>
  <si>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</si>
  <si>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</si>
  <si>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</si>
  <si>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</si>
  <si>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</si>
  <si>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</si>
  <si>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</si>
  <si>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</si>
  <si>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</si>
  <si>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</si>
  <si>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</si>
  <si>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</si>
  <si>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</si>
  <si>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</si>
  <si>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</si>
  <si>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</si>
  <si>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</si>
  <si>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</si>
  <si>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</si>
  <si>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</si>
  <si>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</si>
  <si>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</si>
  <si>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</si>
  <si>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</si>
  <si>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</si>
  <si>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</si>
  <si>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</si>
  <si>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</si>
  <si>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</si>
  <si>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</si>
  <si>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</si>
  <si>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</si>
  <si>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</si>
  <si>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</si>
  <si>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</si>
  <si>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</si>
  <si>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</si>
  <si>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</si>
  <si>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</si>
  <si>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</si>
  <si>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</si>
  <si>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</si>
  <si>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</si>
  <si>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</si>
  <si>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</si>
  <si>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</si>
  <si>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</si>
  <si>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</si>
  <si>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</si>
  <si>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</si>
  <si>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</si>
  <si>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</si>
  <si>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</si>
  <si>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</si>
  <si>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</si>
  <si>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</si>
  <si>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</si>
  <si>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</si>
  <si>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</si>
  <si>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</si>
  <si>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</si>
  <si>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</si>
  <si>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</si>
  <si>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</si>
  <si>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</si>
  <si>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</si>
  <si>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</si>
  <si>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</si>
  <si>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</si>
  <si>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</si>
  <si>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</si>
  <si>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</si>
  <si>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</si>
  <si>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</si>
  <si>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</si>
  <si>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</si>
  <si>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</si>
  <si>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</si>
  <si>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</si>
  <si>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</si>
  <si>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</si>
  <si>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</si>
  <si>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</si>
  <si>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</si>
  <si>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</si>
  <si>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</si>
  <si>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</si>
  <si>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</si>
  <si>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</si>
  <si>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</si>
  <si>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</si>
  <si>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</si>
  <si>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</si>
  <si>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</si>
  <si>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</si>
  <si>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</si>
  <si>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</si>
  <si>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</si>
  <si>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</si>
  <si>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</si>
  <si>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</si>
  <si>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</si>
  <si>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</si>
  <si>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</si>
  <si>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</si>
  <si>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</si>
  <si>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</si>
  <si>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</si>
  <si>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</si>
  <si>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</si>
  <si>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</si>
  <si>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</si>
  <si>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</si>
  <si>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</si>
  <si>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</si>
  <si>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</si>
  <si>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</si>
  <si>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</si>
  <si>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</si>
  <si>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</si>
  <si>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</si>
  <si>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</si>
  <si>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</si>
  <si>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</si>
  <si>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</si>
  <si>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</si>
  <si>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</si>
  <si>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</si>
  <si>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</si>
  <si>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</si>
  <si>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</si>
  <si>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</si>
  <si>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</si>
  <si>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</si>
  <si>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</si>
  <si>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</si>
  <si>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</si>
  <si>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</si>
  <si>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</si>
  <si>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</si>
  <si>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</si>
  <si>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</si>
  <si>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</si>
  <si>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</si>
  <si>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</si>
  <si>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</si>
  <si>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</si>
  <si>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</si>
  <si>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</si>
  <si>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</si>
  <si>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</si>
  <si>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</si>
  <si>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</si>
  <si>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</si>
  <si>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</si>
  <si>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</si>
  <si>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</si>
  <si>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</si>
  <si>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</si>
  <si>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</si>
  <si>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</si>
  <si>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</si>
  <si>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</si>
  <si>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</si>
  <si>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</si>
  <si>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</si>
  <si>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</si>
  <si>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</si>
  <si>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</si>
  <si>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</si>
  <si>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</si>
  <si>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</si>
  <si>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</si>
  <si>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</si>
  <si>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</si>
  <si>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</si>
  <si>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</si>
  <si>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</si>
  <si>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</si>
  <si>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</si>
  <si>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</si>
  <si>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</si>
  <si>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</si>
  <si>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</si>
  <si>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</si>
  <si>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</si>
  <si>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</si>
  <si>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</si>
  <si>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</si>
  <si>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</si>
  <si>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</si>
  <si>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</si>
  <si>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</si>
  <si>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</si>
  <si>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</si>
  <si>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</si>
  <si>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</si>
  <si>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</si>
  <si>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</si>
  <si>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</si>
  <si>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</si>
  <si>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</si>
  <si>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</si>
  <si>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</si>
  <si>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</si>
  <si>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</si>
  <si>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</si>
  <si>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</si>
  <si>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</si>
  <si>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</si>
  <si>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</si>
  <si>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</si>
  <si>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</si>
  <si>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</si>
  <si>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</si>
  <si>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</si>
  <si>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</si>
  <si>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</si>
  <si>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</si>
  <si>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</si>
  <si>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</si>
  <si>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</si>
  <si>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</si>
  <si>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</si>
  <si>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</si>
  <si>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</si>
  <si>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</si>
  <si>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</si>
  <si>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</si>
  <si>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</si>
  <si>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</si>
  <si>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</si>
  <si>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</si>
  <si>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</si>
  <si>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</si>
  <si>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</si>
  <si>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</si>
  <si>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</si>
  <si>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</si>
  <si>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</si>
  <si>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</si>
  <si>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</si>
  <si>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</si>
  <si>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</si>
  <si>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</si>
  <si>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</si>
  <si>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</si>
  <si>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</si>
  <si>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</si>
  <si>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</si>
  <si>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</si>
  <si>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</si>
  <si>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</si>
  <si>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</si>
  <si>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</si>
  <si>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</si>
  <si>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</si>
  <si>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</si>
  <si>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</si>
  <si>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</si>
  <si>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</si>
  <si>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</si>
  <si>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</si>
  <si>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</si>
  <si>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</si>
  <si>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</si>
  <si>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</si>
  <si>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</si>
  <si>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</si>
  <si>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</si>
  <si>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</si>
  <si>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</si>
  <si>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</si>
  <si>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</si>
  <si>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</si>
  <si>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</si>
  <si>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</si>
  <si>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</si>
  <si>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</si>
  <si>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</si>
  <si>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</si>
  <si>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</si>
  <si>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</si>
  <si>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</si>
  <si>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</si>
  <si>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</si>
  <si>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</si>
  <si>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</si>
  <si>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</si>
  <si>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</si>
  <si>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</si>
  <si>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</si>
  <si>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</si>
  <si>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</si>
  <si>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</si>
  <si>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</si>
  <si>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</si>
  <si>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</si>
  <si>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</si>
  <si>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</si>
  <si>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</si>
  <si>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</si>
  <si>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</si>
  <si>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</si>
  <si>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</si>
  <si>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</si>
  <si>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</si>
  <si>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</si>
  <si>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</si>
  <si>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</si>
  <si>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</si>
  <si>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</si>
  <si>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</si>
  <si>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</si>
  <si>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</si>
  <si>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</si>
  <si>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</si>
  <si>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</si>
  <si>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</si>
  <si>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</si>
  <si>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</si>
  <si>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</si>
  <si>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</si>
  <si>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</si>
  <si>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</si>
  <si>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</si>
  <si>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</si>
  <si>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</si>
  <si>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</si>
  <si>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</si>
  <si>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</si>
  <si>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</si>
  <si>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</si>
  <si>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</si>
  <si>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</si>
  <si>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</si>
  <si>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</si>
  <si>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</si>
  <si>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</si>
  <si>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</si>
  <si>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</si>
  <si>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</si>
  <si>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</si>
  <si>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</si>
  <si>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</si>
  <si>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</si>
  <si>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</si>
  <si>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</si>
  <si>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</si>
  <si>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</si>
  <si>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</si>
  <si>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</si>
  <si>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</si>
  <si>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</si>
  <si>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</si>
  <si>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</si>
  <si>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</si>
  <si>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</si>
  <si>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</si>
  <si>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</si>
  <si>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</si>
  <si>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</si>
  <si>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</si>
  <si>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</si>
  <si>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</si>
  <si>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</si>
  <si>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</si>
  <si>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</si>
  <si>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</si>
  <si>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</si>
  <si>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</si>
  <si>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</si>
  <si>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</si>
  <si>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</si>
  <si>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</si>
  <si>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</si>
  <si>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</si>
  <si>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</si>
  <si>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</si>
  <si>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</si>
  <si>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</si>
  <si>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</si>
  <si>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</si>
  <si>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</si>
  <si>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</si>
  <si>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</si>
  <si>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</si>
  <si>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</si>
  <si>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</si>
  <si>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</si>
  <si>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</si>
  <si>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</si>
  <si>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</si>
  <si>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</si>
  <si>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</si>
  <si>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</si>
  <si>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</si>
  <si>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</si>
  <si>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</si>
  <si>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</si>
  <si>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</si>
  <si>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</si>
  <si>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</si>
  <si>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</si>
  <si>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</si>
  <si>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</si>
  <si>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</si>
  <si>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</si>
  <si>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</si>
  <si>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</si>
  <si>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</si>
  <si>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</si>
  <si>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</si>
  <si>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</si>
  <si>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</si>
  <si>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</si>
  <si>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</si>
  <si>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</si>
  <si>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</si>
  <si>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</si>
  <si>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</si>
  <si>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</si>
  <si>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</si>
  <si>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</si>
  <si>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</si>
  <si>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</si>
  <si>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</si>
  <si>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</si>
  <si>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</si>
  <si>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</si>
  <si>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</si>
  <si>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</si>
  <si>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</si>
  <si>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</si>
  <si>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</si>
  <si>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</si>
  <si>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</si>
  <si>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</si>
  <si>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</si>
  <si>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</si>
  <si>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</si>
  <si>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</si>
  <si>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</si>
  <si>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</si>
  <si>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</si>
  <si>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</si>
  <si>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</si>
  <si>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</si>
  <si>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</si>
  <si>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</si>
  <si>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</si>
  <si>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</si>
  <si>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</si>
  <si>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</si>
  <si>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</si>
  <si>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</si>
  <si>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</si>
  <si>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</si>
  <si>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</si>
  <si>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</si>
  <si>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</si>
  <si>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</si>
  <si>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</si>
  <si>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</si>
  <si>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</si>
  <si>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</si>
  <si>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</si>
  <si>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</si>
  <si>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</si>
  <si>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</si>
  <si>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</si>
  <si>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</si>
  <si>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</si>
  <si>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</si>
  <si>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</si>
  <si>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</si>
  <si>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</si>
  <si>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</si>
  <si>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</si>
  <si>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</si>
  <si>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</si>
  <si>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</si>
  <si>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</si>
  <si>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</si>
  <si>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</si>
  <si>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</si>
  <si>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</si>
  <si>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</si>
  <si>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</si>
  <si>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</si>
  <si>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</si>
  <si>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</si>
  <si>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</si>
  <si>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</si>
  <si>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</si>
  <si>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</si>
  <si>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</si>
  <si>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</si>
  <si>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</si>
  <si>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</si>
  <si>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</si>
  <si>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</si>
  <si>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</si>
  <si>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</si>
  <si>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</si>
  <si>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</si>
  <si>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</si>
  <si>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</si>
  <si>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</si>
  <si>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</si>
  <si>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</si>
  <si>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</si>
  <si>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</si>
  <si>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</si>
  <si>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</si>
  <si>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</si>
  <si>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</si>
  <si>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</si>
  <si>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</si>
  <si>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</si>
  <si>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</si>
  <si>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</si>
  <si>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</si>
  <si>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</si>
  <si>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</si>
  <si>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</si>
  <si>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</si>
  <si>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</si>
  <si>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</si>
  <si>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</si>
  <si>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</si>
  <si>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</si>
  <si>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</si>
  <si>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</si>
  <si>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</si>
  <si>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</si>
  <si>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</si>
  <si>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</si>
  <si>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</si>
  <si>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</si>
  <si>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</si>
  <si>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</si>
  <si>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</si>
  <si>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</si>
  <si>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</si>
  <si>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</si>
  <si>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</si>
  <si>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</si>
  <si>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</si>
  <si>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</si>
  <si>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</si>
  <si>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</si>
  <si>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</si>
  <si>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</si>
  <si>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</si>
  <si>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</si>
  <si>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</si>
  <si>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</si>
  <si>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</si>
  <si>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</si>
  <si>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</si>
  <si>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</si>
  <si>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</si>
  <si>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</si>
  <si>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</si>
  <si>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</si>
  <si>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</si>
  <si>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</si>
  <si>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</si>
  <si>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</si>
  <si>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</si>
  <si>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</si>
  <si>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</si>
  <si>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</si>
  <si>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</si>
  <si>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</si>
  <si>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</si>
  <si>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</si>
  <si>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</si>
  <si>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</si>
  <si>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</si>
  <si>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</si>
  <si>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</si>
  <si>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</si>
  <si>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</si>
  <si>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</si>
  <si>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</si>
  <si>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</si>
  <si>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</si>
  <si>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</si>
  <si>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</si>
  <si>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</si>
  <si>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</si>
  <si>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</si>
  <si>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</si>
  <si>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</si>
  <si>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</si>
  <si>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</si>
  <si>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</si>
  <si>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</si>
  <si>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</si>
  <si>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</si>
  <si>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</si>
  <si>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</si>
  <si>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</si>
  <si>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</si>
  <si>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</si>
  <si>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</si>
  <si>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</si>
  <si>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</si>
  <si>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</si>
  <si>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</si>
  <si>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</si>
  <si>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</si>
  <si>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</si>
  <si>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</si>
  <si>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</si>
  <si>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</si>
  <si>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</si>
  <si>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</si>
  <si>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</si>
  <si>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</si>
  <si>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</si>
  <si>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</si>
  <si>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</si>
  <si>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</si>
  <si>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</si>
  <si>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</si>
  <si>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</si>
  <si>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</si>
  <si>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</si>
  <si>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</si>
  <si>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</si>
  <si>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</si>
  <si>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</si>
  <si>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</si>
  <si>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</si>
  <si>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</si>
  <si>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</si>
  <si>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</si>
  <si>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</si>
  <si>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</si>
  <si>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</si>
  <si>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</si>
  <si>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</si>
  <si>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</si>
  <si>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</si>
  <si>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</si>
  <si>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</si>
  <si>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</si>
  <si>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</si>
  <si>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</si>
  <si>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</si>
  <si>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</si>
  <si>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</si>
  <si>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</si>
  <si>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</si>
  <si>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</si>
  <si>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</si>
  <si>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</si>
  <si>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</si>
  <si>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</si>
  <si>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</si>
  <si>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</si>
  <si>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</si>
  <si>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</si>
  <si>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</si>
  <si>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</si>
  <si>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</si>
  <si>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</si>
  <si>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</si>
  <si>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</si>
  <si>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</si>
  <si>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</si>
  <si>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</si>
  <si>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</si>
  <si>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</si>
  <si>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</si>
  <si>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</si>
  <si>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</si>
  <si>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</si>
  <si>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</si>
  <si>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</si>
  <si>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</si>
  <si>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</si>
  <si>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</si>
  <si>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</si>
  <si>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</si>
  <si>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</si>
  <si>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</si>
  <si>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</si>
  <si>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</si>
  <si>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</si>
  <si>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</si>
  <si>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</si>
  <si>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</si>
  <si>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</si>
  <si>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</si>
  <si>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</si>
  <si>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</si>
  <si>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</si>
  <si>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</si>
  <si>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</si>
  <si>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</si>
  <si>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</si>
  <si>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</si>
  <si>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</si>
  <si>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</si>
  <si>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</si>
  <si>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</si>
  <si>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</si>
  <si>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</si>
  <si>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</si>
  <si>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</si>
  <si>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</si>
  <si>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</si>
  <si>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</si>
  <si>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</si>
  <si>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</si>
  <si>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</si>
  <si>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</si>
  <si>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</si>
  <si>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</si>
  <si>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</si>
  <si>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</si>
  <si>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</si>
  <si>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</si>
  <si>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</si>
  <si>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</si>
  <si>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</si>
  <si>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</si>
  <si>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</si>
  <si>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</si>
  <si>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</si>
  <si>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</si>
  <si>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</si>
  <si>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</si>
  <si>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</si>
  <si>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</si>
  <si>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</si>
  <si>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</si>
  <si>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</si>
  <si>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</si>
  <si>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</si>
  <si>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</si>
  <si>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</si>
  <si>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</si>
  <si>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</si>
  <si>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</si>
  <si>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</si>
  <si>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</si>
  <si>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</si>
  <si>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</si>
  <si>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</si>
  <si>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</si>
  <si>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</si>
  <si>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</si>
  <si>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</si>
  <si>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</si>
  <si>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</si>
  <si>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</si>
  <si>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</si>
  <si>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</si>
  <si>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</si>
  <si>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</si>
  <si>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</si>
  <si>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</si>
  <si>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</si>
  <si>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</si>
  <si>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</si>
  <si>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</si>
  <si>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</si>
  <si>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</si>
  <si>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</si>
  <si>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</si>
  <si>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</si>
  <si>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</si>
  <si>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</si>
  <si>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</si>
  <si>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</si>
  <si>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</si>
  <si>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</si>
  <si>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</si>
  <si>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</si>
  <si>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</si>
  <si>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</si>
  <si>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</si>
  <si>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</si>
  <si>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</si>
  <si>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</si>
  <si>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</si>
  <si>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</si>
  <si>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</si>
  <si>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</si>
  <si>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</si>
  <si>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</si>
  <si>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</si>
  <si>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</si>
  <si>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</si>
  <si>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</si>
  <si>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</si>
  <si>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</si>
  <si>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</si>
  <si>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</si>
  <si>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</si>
  <si>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</si>
  <si>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</si>
  <si>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</si>
  <si>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</si>
  <si>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</si>
  <si>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</si>
  <si>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</si>
  <si>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</si>
  <si>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</si>
  <si>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</si>
  <si>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</si>
  <si>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</si>
  <si>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</si>
  <si>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</si>
  <si>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</si>
  <si>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</si>
  <si>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</si>
  <si>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</si>
  <si>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</si>
  <si>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</si>
  <si>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</si>
  <si>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</si>
  <si>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</si>
  <si>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</si>
  <si>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</si>
  <si>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</si>
  <si>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</si>
  <si>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</si>
  <si>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</si>
  <si>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</si>
  <si>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</si>
  <si>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</si>
  <si>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</si>
  <si>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</si>
  <si>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</si>
  <si>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</si>
  <si>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</si>
  <si>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</si>
  <si>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</si>
  <si>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</si>
  <si>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</si>
  <si>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</si>
  <si>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</si>
  <si>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</si>
  <si>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</si>
  <si>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</si>
  <si>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</si>
  <si>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</si>
  <si>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</si>
  <si>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</si>
  <si>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</si>
  <si>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</si>
  <si>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</si>
  <si>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</si>
  <si>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</si>
  <si>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</si>
  <si>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</si>
  <si>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</si>
  <si>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</si>
  <si>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</si>
  <si>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</si>
  <si>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</si>
  <si>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</si>
  <si>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</si>
  <si>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</si>
  <si>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</si>
  <si>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</si>
  <si>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</si>
  <si>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</si>
  <si>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</si>
  <si>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</si>
  <si>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</si>
  <si>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</si>
  <si>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</si>
  <si>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</si>
  <si>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</si>
  <si>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</si>
  <si>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</si>
  <si>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</si>
  <si>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</si>
  <si>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</si>
  <si>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</si>
  <si>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</si>
  <si>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</si>
  <si>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</si>
  <si>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</si>
  <si>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</si>
  <si>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</si>
  <si>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</si>
  <si>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</si>
  <si>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</si>
  <si>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</si>
  <si>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</si>
  <si>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</si>
  <si>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</si>
  <si>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</si>
  <si>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</si>
  <si>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</si>
  <si>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</si>
  <si>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</si>
  <si>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</si>
  <si>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</si>
  <si>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</si>
  <si>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</si>
  <si>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</si>
  <si>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</si>
  <si>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</si>
  <si>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</si>
  <si>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</si>
  <si>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</si>
  <si>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</si>
  <si>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</si>
  <si>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</si>
  <si>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</si>
  <si>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</si>
  <si>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</si>
  <si>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</si>
  <si>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</si>
  <si>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</si>
  <si>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</si>
  <si>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</si>
  <si>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</si>
  <si>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</si>
  <si>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</si>
  <si>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</si>
  <si>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</si>
  <si>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</si>
  <si>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</si>
  <si>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</si>
  <si>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</si>
  <si>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</si>
  <si>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</si>
  <si>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</si>
  <si>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</si>
  <si>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</si>
  <si>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</si>
  <si>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</si>
  <si>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</si>
  <si>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</si>
  <si>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</si>
  <si>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</si>
  <si>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</si>
  <si>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</si>
  <si>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</si>
  <si>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</si>
  <si>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</si>
  <si>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</si>
  <si>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</si>
  <si>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</si>
  <si>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</si>
  <si>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</si>
  <si>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</si>
  <si>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</si>
  <si>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</si>
  <si>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</si>
  <si>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</si>
  <si>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</si>
  <si>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</si>
  <si>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</si>
  <si>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</si>
  <si>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</si>
  <si>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</si>
  <si>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</si>
  <si>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</si>
  <si>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</si>
  <si>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</si>
  <si>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</si>
  <si>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</si>
  <si>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</si>
  <si>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</si>
  <si>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</si>
  <si>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</si>
  <si>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</si>
  <si>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</si>
  <si>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</si>
  <si>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</si>
  <si>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</si>
  <si>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</si>
  <si>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</si>
  <si>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</si>
  <si>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</si>
  <si>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</si>
  <si>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</si>
  <si>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</si>
  <si>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</si>
  <si>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</si>
  <si>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</si>
  <si>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</si>
  <si>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</si>
  <si>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</si>
  <si>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</si>
  <si>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</si>
  <si>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</si>
  <si>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</si>
  <si>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</si>
  <si>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</si>
  <si>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</si>
  <si>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</si>
  <si>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</si>
  <si>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</si>
  <si>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</si>
  <si>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</si>
  <si>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</si>
  <si>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</si>
  <si>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</si>
  <si>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</si>
  <si>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</si>
  <si>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</si>
  <si>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</si>
  <si>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</si>
  <si>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</si>
  <si>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</si>
  <si>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</si>
  <si>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</si>
  <si>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</si>
  <si>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</si>
  <si>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</si>
  <si>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</si>
  <si>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</si>
  <si>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</si>
  <si>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</si>
  <si>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</si>
  <si>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</si>
  <si>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</si>
  <si>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</si>
  <si>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</si>
  <si>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</si>
  <si>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</si>
  <si>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</si>
  <si>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</si>
  <si>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</si>
  <si>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</si>
  <si>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</si>
  <si>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</si>
  <si>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</si>
  <si>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</si>
  <si>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</si>
  <si>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</si>
  <si>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</si>
  <si>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</si>
  <si>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</si>
  <si>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</si>
  <si>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</si>
  <si>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</si>
  <si>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</si>
  <si>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</si>
  <si>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</si>
  <si>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</si>
  <si>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</si>
  <si>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</si>
  <si>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</si>
  <si>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</si>
  <si>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</si>
  <si>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</si>
  <si>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</si>
  <si>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</si>
  <si>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</si>
  <si>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</si>
  <si>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</si>
  <si>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</si>
  <si>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</si>
  <si>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</si>
  <si>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</si>
  <si>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</si>
  <si>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</si>
  <si>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</si>
  <si>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</si>
  <si>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</si>
  <si>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</si>
  <si>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</si>
  <si>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</si>
  <si>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</si>
  <si>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</si>
  <si>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</si>
  <si>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</si>
  <si>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</si>
  <si>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</si>
  <si>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</si>
  <si>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</si>
  <si>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</si>
  <si>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</si>
  <si>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</si>
  <si>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</si>
  <si>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</si>
  <si>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</si>
  <si>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</si>
  <si>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</si>
  <si>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</si>
  <si>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</si>
  <si>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</si>
  <si>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</si>
  <si>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</si>
  <si>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</si>
  <si>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</si>
  <si>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</si>
  <si>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</si>
  <si>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</si>
  <si>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</si>
  <si>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</si>
  <si>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</si>
  <si>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</si>
  <si>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</si>
  <si>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</si>
  <si>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</si>
  <si>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</si>
  <si>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</si>
  <si>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</si>
  <si>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</si>
  <si>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</si>
  <si>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</si>
  <si>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</si>
  <si>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</si>
  <si>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</si>
  <si>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</si>
  <si>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</si>
  <si>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</si>
  <si>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</si>
  <si>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</si>
  <si>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</si>
  <si>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</si>
  <si>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</si>
  <si>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</si>
  <si>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</si>
  <si>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</si>
  <si>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</si>
  <si>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</si>
  <si>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</si>
  <si>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</si>
  <si>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</si>
  <si>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</si>
  <si>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</si>
  <si>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</si>
  <si>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</si>
  <si>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</si>
  <si>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</si>
  <si>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</si>
  <si>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</si>
  <si>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</si>
  <si>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</si>
  <si>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</si>
  <si>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</si>
  <si>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</si>
  <si>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</si>
  <si>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</si>
  <si>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</si>
  <si>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</si>
  <si>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</si>
  <si>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</si>
  <si>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</si>
  <si>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</si>
  <si>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</si>
  <si>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</si>
  <si>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</si>
  <si>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</si>
  <si>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</si>
  <si>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</si>
  <si>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</si>
  <si>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</si>
  <si>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</si>
  <si>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</si>
  <si>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</si>
  <si>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</si>
  <si>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</si>
  <si>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</si>
  <si>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</si>
  <si>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</si>
  <si>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</si>
  <si>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</si>
  <si>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</si>
  <si>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</si>
  <si>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</si>
  <si>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</si>
  <si>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</si>
  <si>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</si>
  <si>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</si>
  <si>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</si>
  <si>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</si>
  <si>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</si>
  <si>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</si>
  <si>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</si>
  <si>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</si>
  <si>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</si>
  <si>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</si>
  <si>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</si>
  <si>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</si>
  <si>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</si>
  <si>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</si>
  <si>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</si>
  <si>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</si>
  <si>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</si>
  <si>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</si>
  <si>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</si>
  <si>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</si>
  <si>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</si>
  <si>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</si>
  <si>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</si>
  <si>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</si>
  <si>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</si>
  <si>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</si>
  <si>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</si>
  <si>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</si>
  <si>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</si>
  <si>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</si>
  <si>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</si>
  <si>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</si>
  <si>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</si>
  <si>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</si>
  <si>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</si>
  <si>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</si>
  <si>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</si>
  <si>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</si>
  <si>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</si>
  <si>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</si>
  <si>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</si>
  <si>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</si>
  <si>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</si>
  <si>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</si>
  <si>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</si>
  <si>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</si>
  <si>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</si>
  <si>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</si>
  <si>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</si>
  <si>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</si>
  <si>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</si>
  <si>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</si>
  <si>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</si>
  <si>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</si>
  <si>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</si>
  <si>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</si>
  <si>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</si>
  <si>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</si>
  <si>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</si>
  <si>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</si>
  <si>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</si>
  <si>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</si>
  <si>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</si>
  <si>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</si>
  <si>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</si>
  <si>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</si>
  <si>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</si>
  <si>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</si>
  <si>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</si>
  <si>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</si>
  <si>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</si>
  <si>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</si>
  <si>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</si>
  <si>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</si>
  <si>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</si>
  <si>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</si>
  <si>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</si>
  <si>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</si>
  <si>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</si>
  <si>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</si>
  <si>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</si>
  <si>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</si>
  <si>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</si>
  <si>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</si>
  <si>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</si>
  <si>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</si>
  <si>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</si>
  <si>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</si>
  <si>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</si>
  <si>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</si>
  <si>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</si>
  <si>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</si>
  <si>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</si>
  <si>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</si>
  <si>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</si>
  <si>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</si>
  <si>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</si>
  <si>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</si>
  <si>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</si>
  <si>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</si>
  <si>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</si>
  <si>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</si>
  <si>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</si>
  <si>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</si>
  <si>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</si>
  <si>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</si>
  <si>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</si>
  <si>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</si>
  <si>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</si>
  <si>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</si>
  <si>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</si>
  <si>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</si>
  <si>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</si>
  <si>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</si>
  <si>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</si>
  <si>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</si>
  <si>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</si>
  <si>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</si>
  <si>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</si>
  <si>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</si>
  <si>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</si>
  <si>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</si>
  <si>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</si>
  <si>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</si>
  <si>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</si>
  <si>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</si>
  <si>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</si>
  <si>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</si>
  <si>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</si>
  <si>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</si>
  <si>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</si>
  <si>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</si>
  <si>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</si>
  <si>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</si>
  <si>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</si>
  <si>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</si>
  <si>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</si>
  <si>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</si>
  <si>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</si>
  <si>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</si>
  <si>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</si>
  <si>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</si>
  <si>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</si>
  <si>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</si>
  <si>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</si>
  <si>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</si>
  <si>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</si>
  <si>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</si>
  <si>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</si>
  <si>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</si>
  <si>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</si>
  <si>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</si>
  <si>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</si>
  <si>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</si>
  <si>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</si>
  <si>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</si>
  <si>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</si>
  <si>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</si>
  <si>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</si>
  <si>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</si>
  <si>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</si>
  <si>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</si>
  <si>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</si>
  <si>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</si>
  <si>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</si>
  <si>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</si>
  <si>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</si>
  <si>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</si>
  <si>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</si>
  <si>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</si>
  <si>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</si>
  <si>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</si>
  <si>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</si>
  <si>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</si>
  <si>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</si>
  <si>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</si>
  <si>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</si>
  <si>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</si>
  <si>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</si>
  <si>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</si>
  <si>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</si>
  <si>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</si>
  <si>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</si>
  <si>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</si>
  <si>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</si>
  <si>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</si>
  <si>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</si>
  <si>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</si>
  <si>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</si>
  <si>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</si>
  <si>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</si>
  <si>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</si>
  <si>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</si>
  <si>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</si>
  <si>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</si>
  <si>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</si>
  <si>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</si>
  <si>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</si>
  <si>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</si>
  <si>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</si>
  <si>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</si>
  <si>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</si>
  <si>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</si>
  <si>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</si>
  <si>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</si>
  <si>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</si>
  <si>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</si>
  <si>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</si>
  <si>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</si>
  <si>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</si>
  <si>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</si>
  <si>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</si>
  <si>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</si>
  <si>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</si>
  <si>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</si>
  <si>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</si>
  <si>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</si>
  <si>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</si>
  <si>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</si>
  <si>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</si>
  <si>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</si>
  <si>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</si>
  <si>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</si>
  <si>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</si>
  <si>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</si>
  <si>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</si>
  <si>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</si>
  <si>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</si>
  <si>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</si>
  <si>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</si>
  <si>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</si>
  <si>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</si>
  <si>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</si>
  <si>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</si>
  <si>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</si>
  <si>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</si>
  <si>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</si>
  <si>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</si>
  <si>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</si>
  <si>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</si>
  <si>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</si>
  <si>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</si>
  <si>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</si>
  <si>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</si>
  <si>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</si>
  <si>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</si>
  <si>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</si>
  <si>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</si>
  <si>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</si>
  <si>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</si>
  <si>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</si>
  <si>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</si>
  <si>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</si>
  <si>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</si>
  <si>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</si>
  <si>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</si>
  <si>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</si>
  <si>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</si>
  <si>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</si>
  <si>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</si>
  <si>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</si>
  <si>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</si>
  <si>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</si>
  <si>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</si>
  <si>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</si>
  <si>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</si>
  <si>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</si>
  <si>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</si>
  <si>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</si>
  <si>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</si>
  <si>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</si>
  <si>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</si>
  <si>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</si>
  <si>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</si>
  <si>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</si>
  <si>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</si>
  <si>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</si>
  <si>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</si>
  <si>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</si>
  <si>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</si>
  <si>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</si>
  <si>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</si>
  <si>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</si>
  <si>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</si>
  <si>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</si>
  <si>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</si>
  <si>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</si>
  <si>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</si>
  <si>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</si>
  <si>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</si>
  <si>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</si>
  <si>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</si>
  <si>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</si>
  <si>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</si>
  <si>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</si>
  <si>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</si>
  <si>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</si>
  <si>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</si>
  <si>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</si>
  <si>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</si>
  <si>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</si>
  <si>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</si>
  <si>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</si>
  <si>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</si>
  <si>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</si>
  <si>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</si>
  <si>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</si>
  <si>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</si>
  <si>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</si>
  <si>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</si>
  <si>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</si>
  <si>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</si>
  <si>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</si>
  <si>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</si>
  <si>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</si>
  <si>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</si>
  <si>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</si>
  <si>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</si>
  <si>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</si>
  <si>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</si>
  <si>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</si>
  <si>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</si>
  <si>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</si>
  <si>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</si>
  <si>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</si>
  <si>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</si>
  <si>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</si>
  <si>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</si>
  <si>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</si>
  <si>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</si>
  <si>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</si>
  <si>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</si>
  <si>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</si>
  <si>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</si>
  <si>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</si>
  <si>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</si>
  <si>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</si>
  <si>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</si>
  <si>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</si>
  <si>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</si>
  <si>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</si>
  <si>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</si>
  <si>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</si>
  <si>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</si>
  <si>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</si>
  <si>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</si>
  <si>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</si>
  <si>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</si>
  <si>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</si>
  <si>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</si>
  <si>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</si>
  <si>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</si>
  <si>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</si>
  <si>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</si>
  <si>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</si>
  <si>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</si>
  <si>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</si>
  <si>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</si>
  <si>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</si>
  <si>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</si>
  <si>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</si>
  <si>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</si>
  <si>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</si>
  <si>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</si>
  <si>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</si>
  <si>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</si>
  <si>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</si>
  <si>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</si>
  <si>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</si>
  <si>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</si>
  <si>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</si>
  <si>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</si>
  <si>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</si>
  <si>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</si>
  <si>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</si>
  <si>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</si>
  <si>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</si>
  <si>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</si>
  <si>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</si>
  <si>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</si>
  <si>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</si>
  <si>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</si>
  <si>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</si>
  <si>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</si>
  <si>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</si>
  <si>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</si>
  <si>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</si>
  <si>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</si>
  <si>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</si>
  <si>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</si>
  <si>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</si>
  <si>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</si>
  <si>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</si>
  <si>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</si>
  <si>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</si>
  <si>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</si>
  <si>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</si>
  <si>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</si>
  <si>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</si>
  <si>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</si>
  <si>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</si>
  <si>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</si>
  <si>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</si>
  <si>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</si>
  <si>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</si>
  <si>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</si>
  <si>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</si>
  <si>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</si>
  <si>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</si>
  <si>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</si>
  <si>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</si>
  <si>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</si>
  <si>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</si>
  <si>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</si>
  <si>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</si>
  <si>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</si>
  <si>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</si>
  <si>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</si>
  <si>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</si>
  <si>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</si>
  <si>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</si>
  <si>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</si>
  <si>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</si>
  <si>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</si>
  <si>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</si>
  <si>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</si>
  <si>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</si>
  <si>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</si>
  <si>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</si>
  <si>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</si>
  <si>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</si>
  <si>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</si>
  <si>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</si>
  <si>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</si>
  <si>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</si>
  <si>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</si>
  <si>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</si>
  <si>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</si>
  <si>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</si>
  <si>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</si>
  <si>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</si>
  <si>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</si>
  <si>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</si>
  <si>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</si>
  <si>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</si>
  <si>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</si>
  <si>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</si>
  <si>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</si>
  <si>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</si>
  <si>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</si>
  <si>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</si>
  <si>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</si>
  <si>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</si>
  <si>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</si>
  <si>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</si>
  <si>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</si>
  <si>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</si>
  <si>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</si>
  <si>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</si>
  <si>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</si>
  <si>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</si>
  <si>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</si>
  <si>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</si>
  <si>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</si>
  <si>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</si>
  <si>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</si>
  <si>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</si>
  <si>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</si>
  <si>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</si>
  <si>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</si>
  <si>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</si>
  <si>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</si>
  <si>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</si>
  <si>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</si>
  <si>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</si>
  <si>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</si>
  <si>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</si>
  <si>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</si>
  <si>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</si>
  <si>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</si>
  <si>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</si>
  <si>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</si>
  <si>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</si>
  <si>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</si>
  <si>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</si>
  <si>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</si>
  <si>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</si>
  <si>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</si>
  <si>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</si>
  <si>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</si>
  <si>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</si>
  <si>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</si>
  <si>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</si>
  <si>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</si>
  <si>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</si>
  <si>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</si>
  <si>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</si>
  <si>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</si>
  <si>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</si>
  <si>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</si>
  <si>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</si>
  <si>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</si>
  <si>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</si>
  <si>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</si>
  <si>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</si>
  <si>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</si>
  <si>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</si>
  <si>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</si>
  <si>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</si>
  <si>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</si>
  <si>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</si>
  <si>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</si>
  <si>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</si>
  <si>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</si>
  <si>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</si>
  <si>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</si>
  <si>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</si>
  <si>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</si>
  <si>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</si>
  <si>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</si>
  <si>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</si>
  <si>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</si>
  <si>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</si>
  <si>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</si>
  <si>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</si>
  <si>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</si>
  <si>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</si>
  <si>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</si>
  <si>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</si>
  <si>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</si>
  <si>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</si>
  <si>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</si>
  <si>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</si>
  <si>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</si>
  <si>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</si>
  <si>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</si>
  <si>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</si>
  <si>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</si>
  <si>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</si>
  <si>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</si>
  <si>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</si>
  <si>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</si>
  <si>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</si>
  <si>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</si>
  <si>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</si>
  <si>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</si>
  <si>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</si>
  <si>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</si>
  <si>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</si>
  <si>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</si>
  <si>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</si>
  <si>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</si>
  <si>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</si>
  <si>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</si>
  <si>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</si>
  <si>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</si>
  <si>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</si>
  <si>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</si>
  <si>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</si>
  <si>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</si>
  <si>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</si>
  <si>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</si>
  <si>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</si>
  <si>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</si>
  <si>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</si>
  <si>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</si>
  <si>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</si>
  <si>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</si>
  <si>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</si>
  <si>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</si>
  <si>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</si>
  <si>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</si>
  <si>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</si>
  <si>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</si>
  <si>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</si>
  <si>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</si>
  <si>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</si>
  <si>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</si>
  <si>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</si>
  <si>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</si>
  <si>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</si>
  <si>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</si>
  <si>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</si>
  <si>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</si>
  <si>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</si>
  <si>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</si>
  <si>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</si>
  <si>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</si>
  <si>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</si>
  <si>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</si>
  <si>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</si>
  <si>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</si>
  <si>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</si>
  <si>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</si>
  <si>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</si>
  <si>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</si>
  <si>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</si>
  <si>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</si>
  <si>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</si>
  <si>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</si>
  <si>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</si>
  <si>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</si>
  <si>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</si>
  <si>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</si>
  <si>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</si>
  <si>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</si>
  <si>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</si>
  <si>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</si>
  <si>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</si>
  <si>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</si>
  <si>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</si>
  <si>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</si>
  <si>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</si>
  <si>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</si>
  <si>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</si>
  <si>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</si>
  <si>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</si>
  <si>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</si>
  <si>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</si>
  <si>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</si>
  <si>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</si>
  <si>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</si>
  <si>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</si>
  <si>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</si>
  <si>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</si>
  <si>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</si>
  <si>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</si>
  <si>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</si>
  <si>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</si>
  <si>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</si>
  <si>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</si>
  <si>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</si>
  <si>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</si>
  <si>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</si>
  <si>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</si>
  <si>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</si>
  <si>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</si>
  <si>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</si>
  <si>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</si>
  <si>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</si>
  <si>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</si>
  <si>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</si>
  <si>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</si>
  <si>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</si>
  <si>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</si>
  <si>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</si>
  <si>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</si>
  <si>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</si>
  <si>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</si>
  <si>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</si>
  <si>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</si>
  <si>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</si>
  <si>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</si>
  <si>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</si>
  <si>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</si>
  <si>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</si>
  <si>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</si>
  <si>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</si>
  <si>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</si>
  <si>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</si>
  <si>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</si>
  <si>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</si>
  <si>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</si>
  <si>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</si>
  <si>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</si>
  <si>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</si>
  <si>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</si>
  <si>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</si>
  <si>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</si>
  <si>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</si>
  <si>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</si>
  <si>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</si>
  <si>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</si>
  <si>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</si>
  <si>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</si>
  <si>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</si>
  <si>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</si>
  <si>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</si>
  <si>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</si>
  <si>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</si>
  <si>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</si>
  <si>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</si>
  <si>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</si>
  <si>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</si>
  <si>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</si>
  <si>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</si>
  <si>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</si>
  <si>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</si>
  <si>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</si>
  <si>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</si>
  <si>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</si>
  <si>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</si>
  <si>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</si>
  <si>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</si>
  <si>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</si>
  <si>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</si>
  <si>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</si>
  <si>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</si>
  <si>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</si>
  <si>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</si>
  <si>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</si>
  <si>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</si>
  <si>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</si>
  <si>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</si>
  <si>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</si>
  <si>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</si>
  <si>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</si>
  <si>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</si>
  <si>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</si>
  <si>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</si>
  <si>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</si>
  <si>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</si>
  <si>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</si>
  <si>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</si>
  <si>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</si>
  <si>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</si>
  <si>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</si>
  <si>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</si>
  <si>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</si>
  <si>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</si>
  <si>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</si>
  <si>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</si>
  <si>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</si>
  <si>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</si>
  <si>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</si>
  <si>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</si>
  <si>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</si>
  <si>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</si>
  <si>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</si>
  <si>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</si>
  <si>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</si>
  <si>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</si>
  <si>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</si>
  <si>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</si>
  <si>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</si>
  <si>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</si>
  <si>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</si>
  <si>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</si>
  <si>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</si>
  <si>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</si>
  <si>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</si>
  <si>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</si>
  <si>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</si>
  <si>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</si>
  <si>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</si>
  <si>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</si>
  <si>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</si>
  <si>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</si>
  <si>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</si>
  <si>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</si>
  <si>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</si>
  <si>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</si>
  <si>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</si>
  <si>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</si>
  <si>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</si>
  <si>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</si>
  <si>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</si>
  <si>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</si>
  <si>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</si>
  <si>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</si>
  <si>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</si>
  <si>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</si>
  <si>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</si>
  <si>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</si>
  <si>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</si>
  <si>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</si>
  <si>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</si>
  <si>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</si>
  <si>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</si>
  <si>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</si>
  <si>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</si>
  <si>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</si>
  <si>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</si>
  <si>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</si>
  <si>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</si>
  <si>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</si>
  <si>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</si>
  <si>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</si>
  <si>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</si>
  <si>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</si>
  <si>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</si>
  <si>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</si>
  <si>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</si>
  <si>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</si>
  <si>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</si>
  <si>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</si>
  <si>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</si>
  <si>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</si>
  <si>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</si>
  <si>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</si>
  <si>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</si>
  <si>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</si>
  <si>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</si>
  <si>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</si>
  <si>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</si>
  <si>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</si>
  <si>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</si>
  <si>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</si>
  <si>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</si>
  <si>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</si>
  <si>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</si>
  <si>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</si>
  <si>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</si>
  <si>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</si>
  <si>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</si>
  <si>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</si>
  <si>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</si>
  <si>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</si>
  <si>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</si>
  <si>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</si>
  <si>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</si>
  <si>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</si>
  <si>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</si>
  <si>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</si>
  <si>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</si>
  <si>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</si>
  <si>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</si>
  <si>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</si>
  <si>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</si>
  <si>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</si>
  <si>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</si>
  <si>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</si>
  <si>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</si>
  <si>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</si>
  <si>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</si>
  <si>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</si>
  <si>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</si>
  <si>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</si>
  <si>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</si>
  <si>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</si>
  <si>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</si>
  <si>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</si>
  <si>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</si>
  <si>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</si>
  <si>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</si>
  <si>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</si>
  <si>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</si>
  <si>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</si>
  <si>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</si>
  <si>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</si>
  <si>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</si>
  <si>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</si>
  <si>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</si>
  <si>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</si>
  <si>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</si>
  <si>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</si>
  <si>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</si>
  <si>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</si>
  <si>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</si>
  <si>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</si>
  <si>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</si>
  <si>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</si>
  <si>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</si>
  <si>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</si>
  <si>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</si>
  <si>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</si>
  <si>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</si>
  <si>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</si>
  <si>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</si>
  <si>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</si>
  <si>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</si>
  <si>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</si>
  <si>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</si>
  <si>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</si>
  <si>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</si>
  <si>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</si>
  <si>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</si>
  <si>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</si>
  <si>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</si>
  <si>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</si>
  <si>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</si>
  <si>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</si>
  <si>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</si>
  <si>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</si>
  <si>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</si>
  <si>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</si>
  <si>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</si>
  <si>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</si>
  <si>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</si>
  <si>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</si>
  <si>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</si>
  <si>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</si>
  <si>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</si>
  <si>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</si>
  <si>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</si>
  <si>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</si>
  <si>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</si>
  <si>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</si>
  <si>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</si>
  <si>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</si>
  <si>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</si>
  <si>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</si>
  <si>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</si>
  <si>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</si>
  <si>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</si>
  <si>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</si>
  <si>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</si>
  <si>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</si>
  <si>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</si>
  <si>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</si>
  <si>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</si>
  <si>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</si>
  <si>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</si>
  <si>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</si>
  <si>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</si>
  <si>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</si>
  <si>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</si>
  <si>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</si>
  <si>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</si>
  <si>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</si>
  <si>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</si>
  <si>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</si>
  <si>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</si>
  <si>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</si>
  <si>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</si>
  <si>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</si>
  <si>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</si>
  <si>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</si>
  <si>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</si>
  <si>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</si>
  <si>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</si>
  <si>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</si>
  <si>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</si>
  <si>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</si>
  <si>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</si>
  <si>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</si>
  <si>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</si>
  <si>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</si>
  <si>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</si>
  <si>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</si>
  <si>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</si>
  <si>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</si>
  <si>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</si>
  <si>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</si>
  <si>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</si>
  <si>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</si>
  <si>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</si>
  <si>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</si>
  <si>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</si>
  <si>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</si>
  <si>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</si>
  <si>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</si>
  <si>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</si>
  <si>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</si>
  <si>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</si>
  <si>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</si>
  <si>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</si>
  <si>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</si>
  <si>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</si>
  <si>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</si>
  <si>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</si>
  <si>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</si>
  <si>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</si>
  <si>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</si>
  <si>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</si>
  <si>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</si>
  <si>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</si>
  <si>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</si>
  <si>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</si>
  <si>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</si>
  <si>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</si>
  <si>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</si>
  <si>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</si>
  <si>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</si>
  <si>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</si>
  <si>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</si>
  <si>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</si>
  <si>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</si>
  <si>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</si>
  <si>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</si>
  <si>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</si>
  <si>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</si>
  <si>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</si>
  <si>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</si>
  <si>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</si>
  <si>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</si>
  <si>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</si>
  <si>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</si>
  <si>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</si>
  <si>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</si>
  <si>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</si>
  <si>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</si>
  <si>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</si>
  <si>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</si>
  <si>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</si>
  <si>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</si>
  <si>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</si>
  <si>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</si>
  <si>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</si>
  <si>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</si>
  <si>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</si>
  <si>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</si>
  <si>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</si>
  <si>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</si>
  <si>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</si>
  <si>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</si>
  <si>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</si>
  <si>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</si>
  <si>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</si>
  <si>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</si>
  <si>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</si>
  <si>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</si>
  <si>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</si>
  <si>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</si>
  <si>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</si>
  <si>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</si>
  <si>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</si>
  <si>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</si>
  <si>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</si>
  <si>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</si>
  <si>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</si>
  <si>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</si>
  <si>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</si>
  <si>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</si>
  <si>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</si>
  <si>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</si>
  <si>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</si>
  <si>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</si>
  <si>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</si>
  <si>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</si>
  <si>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</si>
  <si>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</si>
  <si>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</si>
  <si>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</si>
  <si>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</si>
  <si>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</si>
  <si>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</si>
  <si>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</si>
  <si>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</si>
  <si>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</si>
  <si>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</si>
  <si>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</si>
  <si>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</si>
  <si>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</si>
  <si>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</si>
  <si>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</si>
  <si>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</si>
  <si>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</si>
  <si>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</si>
  <si>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</si>
  <si>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</si>
  <si>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</si>
  <si>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</si>
  <si>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</si>
  <si>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</si>
  <si>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</si>
  <si>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</si>
  <si>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</si>
  <si>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</si>
  <si>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</si>
  <si>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</si>
  <si>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</si>
  <si>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</si>
  <si>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</si>
  <si>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</si>
  <si>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</si>
  <si>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</si>
  <si>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</si>
  <si>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</si>
  <si>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</si>
  <si>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</si>
  <si>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</si>
  <si>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</si>
  <si>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</si>
  <si>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</si>
  <si>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</si>
  <si>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</si>
  <si>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</si>
  <si>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</si>
  <si>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</si>
  <si>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</si>
  <si>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</si>
  <si>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</si>
  <si>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</si>
  <si>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</si>
  <si>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</si>
  <si>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</si>
  <si>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</si>
  <si>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</si>
  <si>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</si>
  <si>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</si>
  <si>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</si>
  <si>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</si>
  <si>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</si>
  <si>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</si>
  <si>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</si>
  <si>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</si>
  <si>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</si>
  <si>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</si>
  <si>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</si>
  <si>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</si>
  <si>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</si>
  <si>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</si>
  <si>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</si>
  <si>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</si>
  <si>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</si>
  <si>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</si>
  <si>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</si>
  <si>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</si>
  <si>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</si>
  <si>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</si>
  <si>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</si>
  <si>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</si>
  <si>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</si>
  <si>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</si>
  <si>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</si>
  <si>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</si>
  <si>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</si>
  <si>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</si>
  <si>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</si>
  <si>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</si>
  <si>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</si>
  <si>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</si>
  <si>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</si>
  <si>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</si>
  <si>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</si>
  <si>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</si>
  <si>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</si>
  <si>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</si>
  <si>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</si>
  <si>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</si>
  <si>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</si>
  <si>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</si>
  <si>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</si>
  <si>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</si>
  <si>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</si>
  <si>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</si>
  <si>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</si>
  <si>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</si>
  <si>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</si>
  <si>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</si>
  <si>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</si>
  <si>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</si>
  <si>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</si>
  <si>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</si>
  <si>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</si>
  <si>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</si>
  <si>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</si>
  <si>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</si>
  <si>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</si>
  <si>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</si>
  <si>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</si>
  <si>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</si>
  <si>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</si>
  <si>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</si>
  <si>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</si>
  <si>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</si>
  <si>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</si>
  <si>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</si>
  <si>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</si>
  <si>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</si>
  <si>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</si>
  <si>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</si>
  <si>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</si>
  <si>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</si>
  <si>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</si>
  <si>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</si>
  <si>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</si>
  <si>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</si>
  <si>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</si>
  <si>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</si>
  <si>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</si>
  <si>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</si>
  <si>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</si>
  <si>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</si>
  <si>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</si>
  <si>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</si>
  <si>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</si>
  <si>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</si>
  <si>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</si>
  <si>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</si>
  <si>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</si>
  <si>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</si>
  <si>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</si>
  <si>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</si>
  <si>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</si>
  <si>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</si>
  <si>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</si>
  <si>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</si>
  <si>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</si>
  <si>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</si>
  <si>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</si>
  <si>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</si>
  <si>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</si>
  <si>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</si>
  <si>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</si>
  <si>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</si>
  <si>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</si>
  <si>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</si>
  <si>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</si>
  <si>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</si>
  <si>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</si>
  <si>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</si>
  <si>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</si>
  <si>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</si>
  <si>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</si>
  <si>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</si>
  <si>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</si>
  <si>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</si>
  <si>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</si>
  <si>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</si>
  <si>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</si>
  <si>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</si>
  <si>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</si>
  <si>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</si>
  <si>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</si>
  <si>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</si>
  <si>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</si>
  <si>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</si>
  <si>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</si>
  <si>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</si>
  <si>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</si>
  <si>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</si>
  <si>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</si>
  <si>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</si>
  <si>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</si>
  <si>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</si>
  <si>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</si>
  <si>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</si>
  <si>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</si>
  <si>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</si>
  <si>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</si>
  <si>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</si>
  <si>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</si>
  <si>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</si>
  <si>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</si>
  <si>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</si>
  <si>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</si>
  <si>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</si>
  <si>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</si>
  <si>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</si>
  <si>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</si>
  <si>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</si>
  <si>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</si>
  <si>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</si>
  <si>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</si>
  <si>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</si>
  <si>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</si>
  <si>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</si>
  <si>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</si>
  <si>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</si>
  <si>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</si>
  <si>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</si>
  <si>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</si>
  <si>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</si>
  <si>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</si>
  <si>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</si>
  <si>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</si>
  <si>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</si>
  <si>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</si>
  <si>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</si>
  <si>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</si>
  <si>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</si>
  <si>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</si>
  <si>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</si>
  <si>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</si>
  <si>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</si>
  <si>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</si>
  <si>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</si>
  <si>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</si>
  <si>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</si>
  <si>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</si>
  <si>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</si>
  <si>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</si>
  <si>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</si>
  <si>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</si>
  <si>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</si>
  <si>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</si>
  <si>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</si>
  <si>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</si>
  <si>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</si>
  <si>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</si>
  <si>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</si>
  <si>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</si>
  <si>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</si>
  <si>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</si>
  <si>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</si>
  <si>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</si>
  <si>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</si>
  <si>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</si>
  <si>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</si>
  <si>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</si>
  <si>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</si>
  <si>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</si>
  <si>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</si>
  <si>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</si>
  <si>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</si>
  <si>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</si>
  <si>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</si>
  <si>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</si>
  <si>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</si>
  <si>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</si>
  <si>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</si>
  <si>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</si>
  <si>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</si>
  <si>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</si>
  <si>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</si>
  <si>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</si>
  <si>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</si>
  <si>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</si>
  <si>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</si>
  <si>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</si>
  <si>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</si>
  <si>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</si>
  <si>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</si>
  <si>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</si>
  <si>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</si>
  <si>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</si>
  <si>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</si>
  <si>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</si>
  <si>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</si>
  <si>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</si>
  <si>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</si>
  <si>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</si>
  <si>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</si>
  <si>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</si>
  <si>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</si>
  <si>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</si>
  <si>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</si>
  <si>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</si>
  <si>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</si>
  <si>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</si>
  <si>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</si>
  <si>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</si>
  <si>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</si>
  <si>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</si>
  <si>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</si>
  <si>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</si>
  <si>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</si>
  <si>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</si>
  <si>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</si>
  <si>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</si>
  <si>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</si>
  <si>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</si>
  <si>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</si>
  <si>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</si>
  <si>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</si>
  <si>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</si>
  <si>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</si>
  <si>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</si>
  <si>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</si>
  <si>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</si>
  <si>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</si>
  <si>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</si>
  <si>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</si>
  <si>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</si>
  <si>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</si>
  <si>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</si>
  <si>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</si>
  <si>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</si>
  <si>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</si>
  <si>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</si>
  <si>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</si>
  <si>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</si>
  <si>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</si>
  <si>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</si>
  <si>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</si>
  <si>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</si>
  <si>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</si>
  <si>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</si>
  <si>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</si>
  <si>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</si>
  <si>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</si>
  <si>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</si>
  <si>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</si>
  <si>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</si>
  <si>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</si>
  <si>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</si>
  <si>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</si>
  <si>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</si>
  <si>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</si>
  <si>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</si>
  <si>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</si>
  <si>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</si>
  <si>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</si>
  <si>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</si>
  <si>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</si>
  <si>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</si>
  <si>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</si>
  <si>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</si>
  <si>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</si>
  <si>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</si>
  <si>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</si>
  <si>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</si>
  <si>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</si>
  <si>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</si>
  <si>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</si>
  <si>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</si>
  <si>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</si>
  <si>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</si>
  <si>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</si>
  <si>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</si>
  <si>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</si>
  <si>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</si>
  <si>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</si>
  <si>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</si>
  <si>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</si>
  <si>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</si>
  <si>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</si>
  <si>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</si>
  <si>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</si>
  <si>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</si>
  <si>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</si>
  <si>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</si>
  <si>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</si>
  <si>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</si>
  <si>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</si>
  <si>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</si>
  <si>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</si>
  <si>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</si>
  <si>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</si>
  <si>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</si>
  <si>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</si>
  <si>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</si>
  <si>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</si>
  <si>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</si>
  <si>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</si>
  <si>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</si>
  <si>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</si>
  <si>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</si>
  <si>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</si>
  <si>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</si>
  <si>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</si>
  <si>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</si>
  <si>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</si>
  <si>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</si>
  <si>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</si>
  <si>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</si>
  <si>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</si>
  <si>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</si>
  <si>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</si>
  <si>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</si>
  <si>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</si>
  <si>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</si>
  <si>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</si>
  <si>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</si>
  <si>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</si>
  <si>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</si>
  <si>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</si>
  <si>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</si>
  <si>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</si>
  <si>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</si>
  <si>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</si>
  <si>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</si>
  <si>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</si>
  <si>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</si>
  <si>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</si>
  <si>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</si>
  <si>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</si>
  <si>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</si>
  <si>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</si>
  <si>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</si>
  <si>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</si>
  <si>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</si>
  <si>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</si>
  <si>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</si>
  <si>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</si>
  <si>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</si>
  <si>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</si>
  <si>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</si>
  <si>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</si>
  <si>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</si>
  <si>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</si>
  <si>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</si>
  <si>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</si>
  <si>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</si>
  <si>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</si>
  <si>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</si>
  <si>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</si>
  <si>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</si>
  <si>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</si>
  <si>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</si>
  <si>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</si>
  <si>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</si>
  <si>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</si>
  <si>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</si>
  <si>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</si>
  <si>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</si>
  <si>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</si>
  <si>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</si>
  <si>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</si>
  <si>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</si>
  <si>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</si>
  <si>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</si>
  <si>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</si>
  <si>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</si>
  <si>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</si>
  <si>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</si>
  <si>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</si>
  <si>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</si>
  <si>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</si>
  <si>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</si>
  <si>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</si>
  <si>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</si>
  <si>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</si>
  <si>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</si>
  <si>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</si>
  <si>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</si>
  <si>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</si>
  <si>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</si>
  <si>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</si>
  <si>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</si>
  <si>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</si>
  <si>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</si>
  <si>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</si>
  <si>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</si>
  <si>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</si>
  <si>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</si>
  <si>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</si>
  <si>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</si>
  <si>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</si>
  <si>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</si>
  <si>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</si>
  <si>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</si>
  <si>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</si>
  <si>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</si>
  <si>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</si>
  <si>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</si>
  <si>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</si>
  <si>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</si>
  <si>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</si>
  <si>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</si>
  <si>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</si>
  <si>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</si>
  <si>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</si>
  <si>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</si>
  <si>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</si>
  <si>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</si>
  <si>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</si>
  <si>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</si>
  <si>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</si>
  <si>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</si>
  <si>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</si>
  <si>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</si>
  <si>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</si>
  <si>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</si>
  <si>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</si>
  <si>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</si>
  <si>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</si>
  <si>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</si>
  <si>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</si>
  <si>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</si>
  <si>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</si>
  <si>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</si>
  <si>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</si>
  <si>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</si>
  <si>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</si>
  <si>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</si>
  <si>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</si>
  <si>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</si>
  <si>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</si>
  <si>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</si>
  <si>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</si>
  <si>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</si>
  <si>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</si>
  <si>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</si>
  <si>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</si>
  <si>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</si>
  <si>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</si>
  <si>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</si>
  <si>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</si>
  <si>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</si>
  <si>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</si>
  <si>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</si>
  <si>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</si>
  <si>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</si>
  <si>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</si>
  <si>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</si>
  <si>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</si>
  <si>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</si>
  <si>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</si>
  <si>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</si>
  <si>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</si>
  <si>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</si>
  <si>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</si>
  <si>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</si>
  <si>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</si>
  <si>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</si>
  <si>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</si>
  <si>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</si>
  <si>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</si>
  <si>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</si>
  <si>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</si>
  <si>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</si>
  <si>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</si>
  <si>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</si>
  <si>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</si>
  <si>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</si>
  <si>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</si>
  <si>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</si>
  <si>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</si>
  <si>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</si>
  <si>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</si>
  <si>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</si>
  <si>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</si>
  <si>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</si>
  <si>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</si>
  <si>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</si>
  <si>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</si>
  <si>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</si>
  <si>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</si>
  <si>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</si>
  <si>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</si>
  <si>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</si>
  <si>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</si>
  <si>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</si>
  <si>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</si>
  <si>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</si>
  <si>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</si>
  <si>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</si>
  <si>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</si>
  <si>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</si>
  <si>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</si>
  <si>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</si>
  <si>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</si>
  <si>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</si>
  <si>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</si>
  <si>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</si>
  <si>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</si>
  <si>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</si>
  <si>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</si>
  <si>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</si>
  <si>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</si>
  <si>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</si>
  <si>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</si>
  <si>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</si>
  <si>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</si>
  <si>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</si>
  <si>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</si>
  <si>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</si>
  <si>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</si>
  <si>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</si>
  <si>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</si>
  <si>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</si>
  <si>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</si>
  <si>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</si>
  <si>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</si>
  <si>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</si>
  <si>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</si>
  <si>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</si>
  <si>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</si>
  <si>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</si>
  <si>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</si>
  <si>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</si>
  <si>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</si>
  <si>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</si>
  <si>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</si>
  <si>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</si>
  <si>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</si>
  <si>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</si>
  <si>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</si>
  <si>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</si>
  <si>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</si>
  <si>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</si>
  <si>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</si>
  <si>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</si>
  <si>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</si>
  <si>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</si>
  <si>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</si>
  <si>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</si>
  <si>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</si>
  <si>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</si>
  <si>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</si>
  <si>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</si>
  <si>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</si>
  <si>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</si>
  <si>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</si>
  <si>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</si>
  <si>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</si>
  <si>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</si>
  <si>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</si>
  <si>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</si>
  <si>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</si>
  <si>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</si>
  <si>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</si>
  <si>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</si>
  <si>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</si>
  <si>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</si>
  <si>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</si>
  <si>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</si>
  <si>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</si>
  <si>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</si>
  <si>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</si>
  <si>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</si>
  <si>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</si>
  <si>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</si>
  <si>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</si>
  <si>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</si>
  <si>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</si>
  <si>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</si>
  <si>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</si>
  <si>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</si>
  <si>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</si>
  <si>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</si>
  <si>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</si>
  <si>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</si>
  <si>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</si>
  <si>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</si>
  <si>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</si>
  <si>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</si>
  <si>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</si>
  <si>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</si>
  <si>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</si>
  <si>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</si>
  <si>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</si>
  <si>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</si>
  <si>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</si>
  <si>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</si>
  <si>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</si>
  <si>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</si>
  <si>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</si>
  <si>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</si>
  <si>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</si>
  <si>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</si>
  <si>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</si>
  <si>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</si>
  <si>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</si>
  <si>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</si>
  <si>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</si>
  <si>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</si>
  <si>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</si>
  <si>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</si>
  <si>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</si>
  <si>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</si>
  <si>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</si>
  <si>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</si>
  <si>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</si>
  <si>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</si>
  <si>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</si>
  <si>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</si>
  <si>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</si>
  <si>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</si>
  <si>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</si>
  <si>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</si>
  <si>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</si>
  <si>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</si>
  <si>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</si>
  <si>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</si>
  <si>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</si>
  <si>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</si>
  <si>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</si>
  <si>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</si>
  <si>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</si>
  <si>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</si>
  <si>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</si>
  <si>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</si>
  <si>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</si>
  <si>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</si>
  <si>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</si>
  <si>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</si>
  <si>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</si>
  <si>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</si>
  <si>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</si>
  <si>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</si>
  <si>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</si>
  <si>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</si>
  <si>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</si>
  <si>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</si>
  <si>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</si>
  <si>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</si>
  <si>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</si>
  <si>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</si>
  <si>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</si>
  <si>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</si>
  <si>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</si>
  <si>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</si>
  <si>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</si>
  <si>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</si>
  <si>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</si>
  <si>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</si>
  <si>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</si>
  <si>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</si>
  <si>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</si>
  <si>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</si>
  <si>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</si>
  <si>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</si>
  <si>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</si>
  <si>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</si>
  <si>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</si>
  <si>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</si>
  <si>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</si>
  <si>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</si>
  <si>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</si>
  <si>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</si>
  <si>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</si>
  <si>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</si>
  <si>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</si>
  <si>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</si>
  <si>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</si>
  <si>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</si>
  <si>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</si>
  <si>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</si>
  <si>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</si>
  <si>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</si>
  <si>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</si>
  <si>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</si>
  <si>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</si>
  <si>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</si>
  <si>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</si>
  <si>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</si>
  <si>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</si>
  <si>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</si>
  <si>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</si>
  <si>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</si>
  <si>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</si>
  <si>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</si>
  <si>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</si>
  <si>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</si>
  <si>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</si>
  <si>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</si>
  <si>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</si>
  <si>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</si>
  <si>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</si>
  <si>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</si>
  <si>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</si>
  <si>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</si>
  <si>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</si>
  <si>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</si>
  <si>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</si>
  <si>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</si>
  <si>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</si>
  <si>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</si>
  <si>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</si>
  <si>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</si>
  <si>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</si>
  <si>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</si>
  <si>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</si>
  <si>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</si>
  <si>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</si>
  <si>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</si>
  <si>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</si>
  <si>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</si>
  <si>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</si>
  <si>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</si>
  <si>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</si>
  <si>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</si>
  <si>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</si>
  <si>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</si>
  <si>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</si>
  <si>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</si>
  <si>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</si>
  <si>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</si>
  <si>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</si>
  <si>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</si>
  <si>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</si>
  <si>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</si>
  <si>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</si>
  <si>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</si>
  <si>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</si>
  <si>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</si>
  <si>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</si>
  <si>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</si>
  <si>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</si>
  <si>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</si>
  <si>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</si>
  <si>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</si>
  <si>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</si>
  <si>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</si>
  <si>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</si>
  <si>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</si>
  <si>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</si>
  <si>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</si>
  <si>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</si>
  <si>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</si>
  <si>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</si>
  <si>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</si>
  <si>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</si>
  <si>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</si>
  <si>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</si>
  <si>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</si>
  <si>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</si>
  <si>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</si>
  <si>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</si>
  <si>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</si>
  <si>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</si>
  <si>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</si>
  <si>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</si>
  <si>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</si>
  <si>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</si>
  <si>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</si>
  <si>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</si>
  <si>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</si>
  <si>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</si>
  <si>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</si>
  <si>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</si>
  <si>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</si>
  <si>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</si>
  <si>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</si>
  <si>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</si>
  <si>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</si>
  <si>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</si>
  <si>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</si>
  <si>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</si>
  <si>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</si>
  <si>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</si>
  <si>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</si>
  <si>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</si>
  <si>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</si>
  <si>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</si>
  <si>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</si>
  <si>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</si>
  <si>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</si>
  <si>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</si>
  <si>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</si>
  <si>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</si>
  <si>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</si>
  <si>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</si>
  <si>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</si>
  <si>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</si>
  <si>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</si>
  <si>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</si>
  <si>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</si>
  <si>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</si>
  <si>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</si>
  <si>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</si>
  <si>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</si>
  <si>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</si>
  <si>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</si>
  <si>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</si>
  <si>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</si>
  <si>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</si>
  <si>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</si>
  <si>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</si>
  <si>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</si>
  <si>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</si>
  <si>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</si>
  <si>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</si>
  <si>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</si>
  <si>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</si>
  <si>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</si>
  <si>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</si>
  <si>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</si>
  <si>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</si>
  <si>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</si>
  <si>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</si>
  <si>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</si>
  <si>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</si>
  <si>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</si>
  <si>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</si>
  <si>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</si>
  <si>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</si>
  <si>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</si>
  <si>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</si>
  <si>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</si>
  <si>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</si>
  <si>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</si>
  <si>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</si>
  <si>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</si>
  <si>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</si>
  <si>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</si>
  <si>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</si>
  <si>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</si>
  <si>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</si>
  <si>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</si>
  <si>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</si>
  <si>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</si>
  <si>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</si>
  <si>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</si>
  <si>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</si>
  <si>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</si>
  <si>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</si>
  <si>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</si>
  <si>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</si>
  <si>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</si>
  <si>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</si>
  <si>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</si>
  <si>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</si>
  <si>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</si>
  <si>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</si>
  <si>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</si>
  <si>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</si>
  <si>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</si>
  <si>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</si>
  <si>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</si>
  <si>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</si>
  <si>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</si>
  <si>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</si>
  <si>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</si>
  <si>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</si>
  <si>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</si>
  <si>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</si>
  <si>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</si>
  <si>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</si>
  <si>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</si>
  <si>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</si>
  <si>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</si>
  <si>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</si>
  <si>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</si>
  <si>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</si>
  <si>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</si>
  <si>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</si>
  <si>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</si>
  <si>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</si>
  <si>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</si>
  <si>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</si>
  <si>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</si>
  <si>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</si>
  <si>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</si>
  <si>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</si>
  <si>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</si>
  <si>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</si>
  <si>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</si>
  <si>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</si>
  <si>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</si>
  <si>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</si>
  <si>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</si>
  <si>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</si>
  <si>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</si>
  <si>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</si>
  <si>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</si>
  <si>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</si>
  <si>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</si>
  <si>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</si>
  <si>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</si>
  <si>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</si>
  <si>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</si>
  <si>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</si>
  <si>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</si>
  <si>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</si>
  <si>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</si>
  <si>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</si>
  <si>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</si>
  <si>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</si>
  <si>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</si>
  <si>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</si>
  <si>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</si>
  <si>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</si>
  <si>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</si>
  <si>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</si>
  <si>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</si>
  <si>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</si>
  <si>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</si>
  <si>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</si>
  <si>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</si>
  <si>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</si>
  <si>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</si>
  <si>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</si>
  <si>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</si>
  <si>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</si>
  <si>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</si>
  <si>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</si>
  <si>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</si>
  <si>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</si>
  <si>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</si>
  <si>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</si>
  <si>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</si>
  <si>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</si>
  <si>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</si>
  <si>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</si>
  <si>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</si>
  <si>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</si>
  <si>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</si>
  <si>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</si>
  <si>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</si>
  <si>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</si>
  <si>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</si>
  <si>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</si>
  <si>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</si>
  <si>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</si>
  <si>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</si>
  <si>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</si>
  <si>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</si>
  <si>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</si>
  <si>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</si>
  <si>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</si>
  <si>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</si>
  <si>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</si>
  <si>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</si>
  <si>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</si>
  <si>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</si>
  <si>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</si>
  <si>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</si>
  <si>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</si>
  <si>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</si>
  <si>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</si>
  <si>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</si>
  <si>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</si>
  <si>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</si>
  <si>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</si>
  <si>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</si>
  <si>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</si>
  <si>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</si>
  <si>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</si>
  <si>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</si>
  <si>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</si>
  <si>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</si>
  <si>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</si>
  <si>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</si>
  <si>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</si>
  <si>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</si>
  <si>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</si>
  <si>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</si>
  <si>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</si>
  <si>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</si>
  <si>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</si>
  <si>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</si>
  <si>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</si>
  <si>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</si>
  <si>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</si>
  <si>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</si>
  <si>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</si>
  <si>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</si>
  <si>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</si>
  <si>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</si>
  <si>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</si>
  <si>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</si>
  <si>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</si>
  <si>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</si>
  <si>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</si>
  <si>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</si>
  <si>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</si>
  <si>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</si>
  <si>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</si>
  <si>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</si>
  <si>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</si>
  <si>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</si>
  <si>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</si>
  <si>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</si>
  <si>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</si>
  <si>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</si>
  <si>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</si>
  <si>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</si>
  <si>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</si>
  <si>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</si>
  <si>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</si>
  <si>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</si>
  <si>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</si>
  <si>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</si>
  <si>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</si>
  <si>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</si>
  <si>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</si>
  <si>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</si>
  <si>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</si>
  <si>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</si>
  <si>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</si>
  <si>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</si>
  <si>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</si>
  <si>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</si>
  <si>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</si>
  <si>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</si>
  <si>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</si>
  <si>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</si>
  <si>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</si>
  <si>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</si>
  <si>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</si>
  <si>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</si>
  <si>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</si>
  <si>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</si>
  <si>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</si>
  <si>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</si>
  <si>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</si>
  <si>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</si>
  <si>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</si>
  <si>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</si>
  <si>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</si>
  <si>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</si>
  <si>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</si>
  <si>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</si>
  <si>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</si>
  <si>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</si>
  <si>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</si>
  <si>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</si>
  <si>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</si>
  <si>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</si>
  <si>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</si>
  <si>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</si>
  <si>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</si>
  <si>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</si>
  <si>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</si>
  <si>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</si>
  <si>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</si>
  <si>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</si>
  <si>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</si>
  <si>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</si>
  <si>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</si>
  <si>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</si>
  <si>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</si>
  <si>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</si>
  <si>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</si>
  <si>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</si>
  <si>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</si>
  <si>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</si>
  <si>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</si>
  <si>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</si>
  <si>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</si>
  <si>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</si>
  <si>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</si>
  <si>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</si>
  <si>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</si>
  <si>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</si>
  <si>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</si>
  <si>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</si>
  <si>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</si>
  <si>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</si>
  <si>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</si>
  <si>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</si>
  <si>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</si>
  <si>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</si>
  <si>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</si>
  <si>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</si>
  <si>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</si>
  <si>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</si>
  <si>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</si>
  <si>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</si>
  <si>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</si>
  <si>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</si>
  <si>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</si>
  <si>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</si>
  <si>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</si>
  <si>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</si>
  <si>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</si>
  <si>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</si>
  <si>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</si>
  <si>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</si>
  <si>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</si>
  <si>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</si>
  <si>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</si>
  <si>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</si>
  <si>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</si>
  <si>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</si>
  <si>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</si>
  <si>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</si>
  <si>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</si>
  <si>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</si>
  <si>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</si>
  <si>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</si>
  <si>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</si>
  <si>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</si>
  <si>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</si>
  <si>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</si>
  <si>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</si>
  <si>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</si>
  <si>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</si>
  <si>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</si>
  <si>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</si>
  <si>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</si>
  <si>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</si>
  <si>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</si>
  <si>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</si>
  <si>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</si>
  <si>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</si>
  <si>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</si>
  <si>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</si>
  <si>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</si>
  <si>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</si>
  <si>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</si>
  <si>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</si>
  <si>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</si>
  <si>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</si>
  <si>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</si>
  <si>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</si>
  <si>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</si>
  <si>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</si>
  <si>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</si>
  <si>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</si>
  <si>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</si>
  <si>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</si>
  <si>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</si>
  <si>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</si>
  <si>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</si>
  <si>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</si>
  <si>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</si>
  <si>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</si>
  <si>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</si>
  <si>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</si>
  <si>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</si>
  <si>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</si>
  <si>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</si>
  <si>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</si>
  <si>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</si>
  <si>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</si>
  <si>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</si>
  <si>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</si>
  <si>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</si>
  <si>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</si>
  <si>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</si>
  <si>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</si>
  <si>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</si>
  <si>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</si>
  <si>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</si>
  <si>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</si>
  <si>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</si>
  <si>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</si>
  <si>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</si>
  <si>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</si>
  <si>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</si>
  <si>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</si>
  <si>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</si>
  <si>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</si>
  <si>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</si>
  <si>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</si>
  <si>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</si>
  <si>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</si>
  <si>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</si>
  <si>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</si>
  <si>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</si>
  <si>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</si>
  <si>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</si>
  <si>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</si>
  <si>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</si>
  <si>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</si>
  <si>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</si>
  <si>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</si>
  <si>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</si>
  <si>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</si>
  <si>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</si>
  <si>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</si>
  <si>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</si>
  <si>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</si>
  <si>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</si>
  <si>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</si>
  <si>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</si>
  <si>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</si>
  <si>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</si>
  <si>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</si>
  <si>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</si>
  <si>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</si>
  <si>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</si>
  <si>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</si>
  <si>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</si>
  <si>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</si>
  <si>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</si>
  <si>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</si>
  <si>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</si>
  <si>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</si>
  <si>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</si>
  <si>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</si>
  <si>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</si>
  <si>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</si>
  <si>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</si>
  <si>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</si>
  <si>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</si>
  <si>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</si>
  <si>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</si>
  <si>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</si>
  <si>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</si>
  <si>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</si>
  <si>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</si>
  <si>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</si>
  <si>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</si>
  <si>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</si>
  <si>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</si>
  <si>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</si>
  <si>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</si>
  <si>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</si>
  <si>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</si>
  <si>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</si>
  <si>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</si>
  <si>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</si>
  <si>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</si>
  <si>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</si>
  <si>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</si>
  <si>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</si>
  <si>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</si>
  <si>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</si>
  <si>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</si>
  <si>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</si>
  <si>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</si>
  <si>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</si>
  <si>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</si>
  <si>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</si>
  <si>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</si>
  <si>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</si>
  <si>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</si>
  <si>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</si>
  <si>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</si>
  <si>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</si>
  <si>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</si>
  <si>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</si>
  <si>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</si>
  <si>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</si>
  <si>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</si>
  <si>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</si>
  <si>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</si>
  <si>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</si>
  <si>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</si>
  <si>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</si>
  <si>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</si>
  <si>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</si>
  <si>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</si>
  <si>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</si>
  <si>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</si>
  <si>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</si>
  <si>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</si>
  <si>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</si>
  <si>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</si>
  <si>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</si>
  <si>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</si>
  <si>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</si>
  <si>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</si>
  <si>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</si>
  <si>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</si>
  <si>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</si>
  <si>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</si>
  <si>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</si>
  <si>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</si>
  <si>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</si>
  <si>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</si>
  <si>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</si>
  <si>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</si>
  <si>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</si>
  <si>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</si>
  <si>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</si>
  <si>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</si>
  <si>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</si>
  <si>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</si>
  <si>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</si>
  <si>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</si>
  <si>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</si>
  <si>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</si>
  <si>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</si>
  <si>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</si>
  <si>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</si>
  <si>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</si>
  <si>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</si>
  <si>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</si>
  <si>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</si>
  <si>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</si>
  <si>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</si>
  <si>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</si>
  <si>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</si>
  <si>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</si>
  <si>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</si>
  <si>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</si>
  <si>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</si>
  <si>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</si>
  <si>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</si>
  <si>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</si>
  <si>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</si>
  <si>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</si>
  <si>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</si>
  <si>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</si>
  <si>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</si>
  <si>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</si>
  <si>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</si>
  <si>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</si>
  <si>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</si>
  <si>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</si>
  <si>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</si>
  <si>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</si>
  <si>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</si>
  <si>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</si>
  <si>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</si>
  <si>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</si>
  <si>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</si>
  <si>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</si>
  <si>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</si>
  <si>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</si>
  <si>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</si>
  <si>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</si>
  <si>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</si>
  <si>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</si>
  <si>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</si>
  <si>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</si>
  <si>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</si>
  <si>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</si>
  <si>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</si>
  <si>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</si>
  <si>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</si>
  <si>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</si>
  <si>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</si>
  <si>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</si>
  <si>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</si>
  <si>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</si>
  <si>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</si>
  <si>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</si>
  <si>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</si>
  <si>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</si>
  <si>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</si>
  <si>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</si>
  <si>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</si>
  <si>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</si>
  <si>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</si>
  <si>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</si>
  <si>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</si>
  <si>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</si>
  <si>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</si>
  <si>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</si>
  <si>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</si>
  <si>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</si>
  <si>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</si>
  <si>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</si>
  <si>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</si>
  <si>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</si>
  <si>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</si>
  <si>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</si>
  <si>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</si>
  <si>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</si>
  <si>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</si>
  <si>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</si>
  <si>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</si>
  <si>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</si>
  <si>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</si>
  <si>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</si>
  <si>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</si>
  <si>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</si>
  <si>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</si>
  <si>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</si>
  <si>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</si>
  <si>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</si>
  <si>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</si>
  <si>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</si>
  <si>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</si>
  <si>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</si>
  <si>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</si>
  <si>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</si>
  <si>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</si>
  <si>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</si>
  <si>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</si>
  <si>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</si>
  <si>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</si>
  <si>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</si>
  <si>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</si>
  <si>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</si>
  <si>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</si>
  <si>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</si>
  <si>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</si>
  <si>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</si>
  <si>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</si>
  <si>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</si>
  <si>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</si>
  <si>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</si>
  <si>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</si>
  <si>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</si>
  <si>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</si>
  <si>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</si>
  <si>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</si>
  <si>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</si>
  <si>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</si>
  <si>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</si>
  <si>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</si>
  <si>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</si>
  <si>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</si>
  <si>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</si>
  <si>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</si>
  <si>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</si>
  <si>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</si>
  <si>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</si>
  <si>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</si>
  <si>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</si>
  <si>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</si>
  <si>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</si>
  <si>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</si>
  <si>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</si>
  <si>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</si>
  <si>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</si>
  <si>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</si>
  <si>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</si>
  <si>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</si>
  <si>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</si>
  <si>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</si>
  <si>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</si>
  <si>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</si>
  <si>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</si>
  <si>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</si>
  <si>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</si>
  <si>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</si>
  <si>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</si>
  <si>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</si>
  <si>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</si>
  <si>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</si>
  <si>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</si>
  <si>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</si>
  <si>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</si>
  <si>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</si>
  <si>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</si>
  <si>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</si>
  <si>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</si>
  <si>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</si>
  <si>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</si>
  <si>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</si>
  <si>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</si>
  <si>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</si>
  <si>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</si>
  <si>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</si>
  <si>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</si>
  <si>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</si>
  <si>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</si>
  <si>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</si>
  <si>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</si>
  <si>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</si>
  <si>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</si>
  <si>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</si>
  <si>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</si>
  <si>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</si>
  <si>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</si>
  <si>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</si>
  <si>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</si>
  <si>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</si>
  <si>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</si>
  <si>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</si>
  <si>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</si>
  <si>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</si>
  <si>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</si>
  <si>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</si>
  <si>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</si>
  <si>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</si>
  <si>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</si>
  <si>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</si>
  <si>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</si>
  <si>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</si>
  <si>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</si>
  <si>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</si>
  <si>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</si>
  <si>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</si>
  <si>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</si>
  <si>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</si>
  <si>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</si>
  <si>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</si>
  <si>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</si>
  <si>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</si>
  <si>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</si>
  <si>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</si>
  <si>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</si>
  <si>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</si>
  <si>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</si>
  <si>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</si>
  <si>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</si>
  <si>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</si>
  <si>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</si>
  <si>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</si>
  <si>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</si>
  <si>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</si>
  <si>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</si>
  <si>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</si>
  <si>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</si>
  <si>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</si>
  <si>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</si>
  <si>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</si>
  <si>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</si>
  <si>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</si>
  <si>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</si>
  <si>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</si>
  <si>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</si>
  <si>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</si>
  <si>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</si>
  <si>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</si>
  <si>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</si>
  <si>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</si>
  <si>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</si>
  <si>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</si>
  <si>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</si>
  <si>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</si>
  <si>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</si>
  <si>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</si>
  <si>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</si>
  <si>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</si>
  <si>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</si>
  <si>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</si>
  <si>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</si>
  <si>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</si>
  <si>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</si>
  <si>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</si>
  <si>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</si>
  <si>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</si>
  <si>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</si>
  <si>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</si>
  <si>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</si>
  <si>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</si>
  <si>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</si>
  <si>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</si>
  <si>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</si>
  <si>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</si>
  <si>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</si>
  <si>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</si>
  <si>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</si>
  <si>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</si>
  <si>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</si>
  <si>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</si>
  <si>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</si>
  <si>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</si>
  <si>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</si>
  <si>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</si>
  <si>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</si>
  <si>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</si>
  <si>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</si>
  <si>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</si>
  <si>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</si>
  <si>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</si>
  <si>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</si>
  <si>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</si>
  <si>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</si>
  <si>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</si>
  <si>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</si>
  <si>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</si>
  <si>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</si>
  <si>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</si>
  <si>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</si>
  <si>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</si>
  <si>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</si>
  <si>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</si>
  <si>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</si>
  <si>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</si>
  <si>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</si>
  <si>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</si>
  <si>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</si>
  <si>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</si>
  <si>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</si>
  <si>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</si>
  <si>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</si>
  <si>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</si>
  <si>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</si>
  <si>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</si>
  <si>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</si>
  <si>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</si>
  <si>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</si>
  <si>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</si>
  <si>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</si>
  <si>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</si>
  <si>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</si>
  <si>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</si>
  <si>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</si>
  <si>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</si>
  <si>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</si>
  <si>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</si>
  <si>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</si>
  <si>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</si>
  <si>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</si>
  <si>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</si>
  <si>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</si>
  <si>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</si>
  <si>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</si>
  <si>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</si>
  <si>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</si>
  <si>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</si>
  <si>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</si>
  <si>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</si>
  <si>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</si>
  <si>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</si>
  <si>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</si>
  <si>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</si>
  <si>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</si>
  <si>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</si>
  <si>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</si>
  <si>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</si>
  <si>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</si>
  <si>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</si>
  <si>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</si>
  <si>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</si>
  <si>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</si>
  <si>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</si>
  <si>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</si>
  <si>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</si>
  <si>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</si>
  <si>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</si>
  <si>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</si>
  <si>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</si>
  <si>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</si>
  <si>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</si>
  <si>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</si>
  <si>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</si>
  <si>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</si>
  <si>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</si>
  <si>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</si>
  <si>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</si>
  <si>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</si>
  <si>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</si>
  <si>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</si>
  <si>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</si>
  <si>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</si>
  <si>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</si>
  <si>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</si>
  <si>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</si>
  <si>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</si>
  <si>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</si>
  <si>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</si>
  <si>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</si>
  <si>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</si>
  <si>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</si>
  <si>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</si>
  <si>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</si>
  <si>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</si>
  <si>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</si>
  <si>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</si>
  <si>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</si>
  <si>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</si>
  <si>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</si>
  <si>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</si>
  <si>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</si>
  <si>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</si>
  <si>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</si>
  <si>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</si>
  <si>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</si>
  <si>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</si>
  <si>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</si>
  <si>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</si>
  <si>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</si>
  <si>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</si>
  <si>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</si>
  <si>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</si>
  <si>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</si>
  <si>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</si>
  <si>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</si>
  <si>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</si>
  <si>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</si>
  <si>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</si>
  <si>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</si>
  <si>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</si>
  <si>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</si>
  <si>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</si>
  <si>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</si>
  <si>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</si>
  <si>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</si>
  <si>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</si>
  <si>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</si>
  <si>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</si>
  <si>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</si>
  <si>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</si>
  <si>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</si>
  <si>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</si>
  <si>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</si>
  <si>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</si>
  <si>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</si>
  <si>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</si>
  <si>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</si>
  <si>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</si>
  <si>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</si>
  <si>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</si>
  <si>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</si>
  <si>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</si>
  <si>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</si>
  <si>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</si>
  <si>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</si>
  <si>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</si>
  <si>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</si>
  <si>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</si>
  <si>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</si>
  <si>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</si>
  <si>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</si>
  <si>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</si>
  <si>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</si>
  <si>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</si>
  <si>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</si>
  <si>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</si>
  <si>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</si>
  <si>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</si>
  <si>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</si>
  <si>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</si>
  <si>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</si>
  <si>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</si>
  <si>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</si>
  <si>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</si>
  <si>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</si>
  <si>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</si>
  <si>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</si>
  <si>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</si>
  <si>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</si>
  <si>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</si>
  <si>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</si>
  <si>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</si>
  <si>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</si>
  <si>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</si>
  <si>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</si>
  <si>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</si>
  <si>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</si>
  <si>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</si>
  <si>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</si>
  <si>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</si>
  <si>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</si>
  <si>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</si>
  <si>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</si>
  <si>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</si>
  <si>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</si>
  <si>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</si>
  <si>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</si>
  <si>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</si>
  <si>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</si>
  <si>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</si>
  <si>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</si>
  <si>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</si>
  <si>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</si>
  <si>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</si>
  <si>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</si>
  <si>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</si>
  <si>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</si>
  <si>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</si>
  <si>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</si>
  <si>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</si>
  <si>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</si>
  <si>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</si>
  <si>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</si>
  <si>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</si>
  <si>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</si>
  <si>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</si>
  <si>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</si>
  <si>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</si>
  <si>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</si>
  <si>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</si>
  <si>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</si>
  <si>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</si>
  <si>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</si>
  <si>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</si>
  <si>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</si>
  <si>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</si>
  <si>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</si>
  <si>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</si>
  <si>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</si>
  <si>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</si>
  <si>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</si>
  <si>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</si>
  <si>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</si>
  <si>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</si>
  <si>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</si>
  <si>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</si>
  <si>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</si>
  <si>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</si>
  <si>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</si>
  <si>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</si>
  <si>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</si>
  <si>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</si>
  <si>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</si>
  <si>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</si>
  <si>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</si>
  <si>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</si>
  <si>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</si>
  <si>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</si>
  <si>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</si>
  <si>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</si>
  <si>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</si>
  <si>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</si>
  <si>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</si>
  <si>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</si>
  <si>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</si>
  <si>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</si>
  <si>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</si>
  <si>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</si>
  <si>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</si>
  <si>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</si>
  <si>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</si>
  <si>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</si>
  <si>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</si>
  <si>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</si>
  <si>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</si>
  <si>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</si>
  <si>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</si>
  <si>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</si>
  <si>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</si>
  <si>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</si>
  <si>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</si>
  <si>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</si>
  <si>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</si>
  <si>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</si>
  <si>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</si>
  <si>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</si>
  <si>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</si>
  <si>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</si>
  <si>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</si>
  <si>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</si>
  <si>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</si>
  <si>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</si>
  <si>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</si>
  <si>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</si>
  <si>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</si>
  <si>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</si>
  <si>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</si>
  <si>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</si>
  <si>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</si>
  <si>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</si>
  <si>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</si>
  <si>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</si>
  <si>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</si>
  <si>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</si>
  <si>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</si>
  <si>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</si>
  <si>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</si>
  <si>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</si>
  <si>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</si>
  <si>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</si>
  <si>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</si>
  <si>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</si>
  <si>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</si>
  <si>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</si>
  <si>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</si>
  <si>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</si>
  <si>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</si>
  <si>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</si>
  <si>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</si>
  <si>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</si>
  <si>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</si>
  <si>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</si>
  <si>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</si>
  <si>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</si>
  <si>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</si>
  <si>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</si>
  <si>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</si>
  <si>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</si>
  <si>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</si>
  <si>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</si>
  <si>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</si>
  <si>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</si>
  <si>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</si>
  <si>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</si>
  <si>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</si>
  <si>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</si>
  <si>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</si>
  <si>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</si>
  <si>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</si>
  <si>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</si>
  <si>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</si>
  <si>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</si>
  <si>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</si>
  <si>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</si>
  <si>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</si>
  <si>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</si>
  <si>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</si>
  <si>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</si>
  <si>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</si>
  <si>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</si>
  <si>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</si>
  <si>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</si>
  <si>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</si>
  <si>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</si>
  <si>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</si>
  <si>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</si>
  <si>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</si>
  <si>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</si>
  <si>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</si>
  <si>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</si>
  <si>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</si>
  <si>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</si>
  <si>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</si>
  <si>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</si>
  <si>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</si>
  <si>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</si>
  <si>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</si>
  <si>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</si>
  <si>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</si>
  <si>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</si>
  <si>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</si>
  <si>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</si>
  <si>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</si>
  <si>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</si>
  <si>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</si>
  <si>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</si>
  <si>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</si>
  <si>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</si>
  <si>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</si>
  <si>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</si>
  <si>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</si>
  <si>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</si>
  <si>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</si>
  <si>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</si>
  <si>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</si>
  <si>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</si>
  <si>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</si>
  <si>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</si>
  <si>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</si>
  <si>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</si>
  <si>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</si>
  <si>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</si>
  <si>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</si>
  <si>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</si>
  <si>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</si>
  <si>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</si>
  <si>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</si>
  <si>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</si>
  <si>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</si>
  <si>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</si>
  <si>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</si>
  <si>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</si>
  <si>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</si>
  <si>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</si>
  <si>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</si>
  <si>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</si>
  <si>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</si>
  <si>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</si>
  <si>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</si>
  <si>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</si>
  <si>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</si>
  <si>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</si>
  <si>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</si>
  <si>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</si>
  <si>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</si>
  <si>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</si>
  <si>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</si>
  <si>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</si>
  <si>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</si>
  <si>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</si>
  <si>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</si>
  <si>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</si>
  <si>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</si>
  <si>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</si>
  <si>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</si>
  <si>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</si>
  <si>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</si>
  <si>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</si>
  <si>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</si>
  <si>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</si>
  <si>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</si>
  <si>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</si>
  <si>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</si>
  <si>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</si>
  <si>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</si>
  <si>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</si>
  <si>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</si>
  <si>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</si>
  <si>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</si>
  <si>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</si>
  <si>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</si>
  <si>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</si>
  <si>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</si>
  <si>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</si>
  <si>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</si>
  <si>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</si>
  <si>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</si>
  <si>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</si>
  <si>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</si>
  <si>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</si>
  <si>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</si>
  <si>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</si>
  <si>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</si>
  <si>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</si>
  <si>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</si>
  <si>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</si>
  <si>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</si>
  <si>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</si>
  <si>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</si>
  <si>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</si>
  <si>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</si>
  <si>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</si>
  <si>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</si>
  <si>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</si>
  <si>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</si>
  <si>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</si>
  <si>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</si>
  <si>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</si>
  <si>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</si>
  <si>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</si>
  <si>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</si>
  <si>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</si>
  <si>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</si>
  <si>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</si>
  <si>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</si>
  <si>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</si>
  <si>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</si>
  <si>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</si>
  <si>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</si>
  <si>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</si>
  <si>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</si>
  <si>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</si>
  <si>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</si>
  <si>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</si>
  <si>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</si>
  <si>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</si>
  <si>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</si>
  <si>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</si>
  <si>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</si>
  <si>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</si>
  <si>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</si>
  <si>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</si>
  <si>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</si>
  <si>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</si>
  <si>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</si>
  <si>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</si>
  <si>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</si>
  <si>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</si>
  <si>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</si>
  <si>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</si>
  <si>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</si>
  <si>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</si>
  <si>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</si>
  <si>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</si>
  <si>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</si>
  <si>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</si>
  <si>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</si>
  <si>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</si>
  <si>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</si>
  <si>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</si>
  <si>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</si>
  <si>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</si>
  <si>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</si>
  <si>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</si>
  <si>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</si>
  <si>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</si>
  <si>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</si>
  <si>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</si>
  <si>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</si>
  <si>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</si>
  <si>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</si>
  <si>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</si>
  <si>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</si>
  <si>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</si>
  <si>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</si>
  <si>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</si>
  <si>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</si>
  <si>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</si>
  <si>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</si>
  <si>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</si>
  <si>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</si>
  <si>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</si>
  <si>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</si>
  <si>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</si>
  <si>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</si>
  <si>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</si>
  <si>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</si>
  <si>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</si>
  <si>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</si>
  <si>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</si>
  <si>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</si>
  <si>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</si>
  <si>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</si>
  <si>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</si>
  <si>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</si>
  <si>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</si>
  <si>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</si>
  <si>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</si>
  <si>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</si>
  <si>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</si>
  <si>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</si>
  <si>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</si>
  <si>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</si>
  <si>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</si>
  <si>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</si>
  <si>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</si>
  <si>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</si>
  <si>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</si>
  <si>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</si>
  <si>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</si>
  <si>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</si>
  <si>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</si>
  <si>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</si>
  <si>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</si>
  <si>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</si>
  <si>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</si>
  <si>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</si>
  <si>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</si>
  <si>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</si>
  <si>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</si>
  <si>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</si>
  <si>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</si>
  <si>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</si>
  <si>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</si>
  <si>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</si>
  <si>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</si>
  <si>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</si>
  <si>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</si>
  <si>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</si>
  <si>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</si>
  <si>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</si>
  <si>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</si>
  <si>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</si>
  <si>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</si>
  <si>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</si>
  <si>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</si>
  <si>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</si>
  <si>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</si>
  <si>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</si>
  <si>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</si>
  <si>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</si>
  <si>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</si>
  <si>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</si>
  <si>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</si>
  <si>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</si>
  <si>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</si>
  <si>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</si>
  <si>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</si>
  <si>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</si>
  <si>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</si>
  <si>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</si>
  <si>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</si>
  <si>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</si>
  <si>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</si>
  <si>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</si>
  <si>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</si>
  <si>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</si>
  <si>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</si>
  <si>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</si>
  <si>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</si>
  <si>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</si>
  <si>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</si>
  <si>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</si>
  <si>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</si>
  <si>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</si>
  <si>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</si>
  <si>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</si>
  <si>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</si>
  <si>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</si>
  <si>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</si>
  <si>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</si>
  <si>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</si>
  <si>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</si>
  <si>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</si>
  <si>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</si>
  <si>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</si>
  <si>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</si>
  <si>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</si>
  <si>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</si>
  <si>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</si>
  <si>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</si>
  <si>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</si>
  <si>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</si>
  <si>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</si>
  <si>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</si>
  <si>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</si>
  <si>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</si>
  <si>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</si>
  <si>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</si>
  <si>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</si>
  <si>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</si>
  <si>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</si>
  <si>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</si>
  <si>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</si>
  <si>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</si>
  <si>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</si>
  <si>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</si>
  <si>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</si>
  <si>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</si>
  <si>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</si>
  <si>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</si>
  <si>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</si>
  <si>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</si>
  <si>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</si>
  <si>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</si>
  <si>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</si>
  <si>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</si>
  <si>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</si>
  <si>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</si>
  <si>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</si>
  <si>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</si>
  <si>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</si>
  <si>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</si>
  <si>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</si>
  <si>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</si>
  <si>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</si>
  <si>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</si>
  <si>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</si>
  <si>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</si>
  <si>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</si>
  <si>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</si>
  <si>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</si>
  <si>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</si>
  <si>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</si>
  <si>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</si>
  <si>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</si>
  <si>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</si>
  <si>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</si>
  <si>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</si>
  <si>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</si>
  <si>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</si>
  <si>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</si>
  <si>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</si>
  <si>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</si>
  <si>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</si>
  <si>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</si>
  <si>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</si>
  <si>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</si>
  <si>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</si>
  <si>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</si>
  <si>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</si>
  <si>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</si>
  <si>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</si>
  <si>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</si>
  <si>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</si>
  <si>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</si>
  <si>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</si>
  <si>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</si>
  <si>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</si>
  <si>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</si>
  <si>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</si>
  <si>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</si>
  <si>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</si>
  <si>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</si>
  <si>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</si>
  <si>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</si>
  <si>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</si>
  <si>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</si>
  <si>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</si>
  <si>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</si>
  <si>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</si>
  <si>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</si>
  <si>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</si>
  <si>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</si>
  <si>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</si>
  <si>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</si>
  <si>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</si>
  <si>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</si>
  <si>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</si>
  <si>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</si>
  <si>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</si>
  <si>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</si>
  <si>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</si>
  <si>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</si>
  <si>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</si>
  <si>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</si>
  <si>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</si>
  <si>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</si>
  <si>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</si>
  <si>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</si>
  <si>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</si>
  <si>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</si>
  <si>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</si>
  <si>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</si>
  <si>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</si>
  <si>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</si>
  <si>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</si>
  <si>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</si>
  <si>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</si>
  <si>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</si>
  <si>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</si>
  <si>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</si>
  <si>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</si>
  <si>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</si>
  <si>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</si>
  <si>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</si>
  <si>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</si>
  <si>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</si>
  <si>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</si>
  <si>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</si>
  <si>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</si>
  <si>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</si>
  <si>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</si>
  <si>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</si>
  <si>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</si>
  <si>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</si>
  <si>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</si>
  <si>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</si>
  <si>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</si>
  <si>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</si>
  <si>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</si>
  <si>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</si>
  <si>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</si>
  <si>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</si>
  <si>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</si>
  <si>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</si>
  <si>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</si>
  <si>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</si>
  <si>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</si>
  <si>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</si>
  <si>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</si>
  <si>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</si>
  <si>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</si>
  <si>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</si>
  <si>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</si>
  <si>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</si>
  <si>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</si>
  <si>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</si>
  <si>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</si>
  <si>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</si>
  <si>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</si>
  <si>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</si>
  <si>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</si>
  <si>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</si>
  <si>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</si>
  <si>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</si>
  <si>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</si>
  <si>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</si>
  <si>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</si>
  <si>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</si>
  <si>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</si>
  <si>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</si>
  <si>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</si>
  <si>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</si>
  <si>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</si>
  <si>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</si>
  <si>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</si>
  <si>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</si>
  <si>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</si>
  <si>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</si>
  <si>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</si>
  <si>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</si>
  <si>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</si>
  <si>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</si>
  <si>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</si>
  <si>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</si>
  <si>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</si>
  <si>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</si>
  <si>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</si>
  <si>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</si>
  <si>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</si>
  <si>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</si>
  <si>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</si>
  <si>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</si>
  <si>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</si>
  <si>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</si>
  <si>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</si>
  <si>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</si>
  <si>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</si>
  <si>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</si>
  <si>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</si>
  <si>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</si>
  <si>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</si>
  <si>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</si>
  <si>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</si>
  <si>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</si>
  <si>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</si>
  <si>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</si>
  <si>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</si>
  <si>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</si>
  <si>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</si>
  <si>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</si>
  <si>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</si>
  <si>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</si>
  <si>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</si>
  <si>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</si>
  <si>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</si>
  <si>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</si>
  <si>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</si>
  <si>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</si>
  <si>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</si>
  <si>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</si>
  <si>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</si>
  <si>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</si>
  <si>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</si>
  <si>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</si>
  <si>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</si>
  <si>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</si>
  <si>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</si>
  <si>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</si>
  <si>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</si>
  <si>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</si>
  <si>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</si>
  <si>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</si>
  <si>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</si>
  <si>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</si>
  <si>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</si>
  <si>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</si>
  <si>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</si>
  <si>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</si>
  <si>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</si>
  <si>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</si>
  <si>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</si>
  <si>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</si>
  <si>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</si>
  <si>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</si>
  <si>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</si>
  <si>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</si>
  <si>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</si>
  <si>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</si>
  <si>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</si>
  <si>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</si>
  <si>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</si>
  <si>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</si>
  <si>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</si>
  <si>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</si>
  <si>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</si>
  <si>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</si>
  <si>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</si>
  <si>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</si>
  <si>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</si>
  <si>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</si>
  <si>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</si>
  <si>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</si>
  <si>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</si>
  <si>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</si>
  <si>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</si>
  <si>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</si>
  <si>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</si>
  <si>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</si>
  <si>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</si>
  <si>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</si>
  <si>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</si>
  <si>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</si>
  <si>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</si>
  <si>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</si>
  <si>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</si>
  <si>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</si>
  <si>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</si>
  <si>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</si>
  <si>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</si>
  <si>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</si>
  <si>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</si>
  <si>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</si>
  <si>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</si>
  <si>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</si>
  <si>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</si>
  <si>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</si>
  <si>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</si>
  <si>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</si>
  <si>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</si>
  <si>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</si>
  <si>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</si>
  <si>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</si>
  <si>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</si>
  <si>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</si>
  <si>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</si>
  <si>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</si>
  <si>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</si>
  <si>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</si>
  <si>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</si>
  <si>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</si>
  <si>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</si>
  <si>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</si>
  <si>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</si>
  <si>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</si>
  <si>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</si>
  <si>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</si>
  <si>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</si>
  <si>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</si>
  <si>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</si>
  <si>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</si>
  <si>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</si>
  <si>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</si>
  <si>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</si>
  <si>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</si>
  <si>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</si>
  <si>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</si>
  <si>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</si>
  <si>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</si>
  <si>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</si>
  <si>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</si>
  <si>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</si>
  <si>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</si>
  <si>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</si>
  <si>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</si>
  <si>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</si>
  <si>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</si>
  <si>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</si>
  <si>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</si>
  <si>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</si>
  <si>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</si>
  <si>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</si>
  <si>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</si>
  <si>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</si>
  <si>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</si>
  <si>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</si>
  <si>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</si>
  <si>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</si>
  <si>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</si>
  <si>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</si>
  <si>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</si>
  <si>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</si>
  <si>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</si>
  <si>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</si>
  <si>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</si>
  <si>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</si>
  <si>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</si>
  <si>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</si>
  <si>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</si>
  <si>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</si>
  <si>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</si>
  <si>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</si>
  <si>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</si>
  <si>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</si>
  <si>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</si>
  <si>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</si>
  <si>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</si>
  <si>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</si>
  <si>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</si>
  <si>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</si>
  <si>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</si>
  <si>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</si>
  <si>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</si>
  <si>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</si>
  <si>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</si>
  <si>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</si>
  <si>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</si>
  <si>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</si>
  <si>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</si>
  <si>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</si>
  <si>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</si>
  <si>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</si>
  <si>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</si>
  <si>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</si>
  <si>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</si>
  <si>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</si>
  <si>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</si>
  <si>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</si>
  <si>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</si>
  <si>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</si>
  <si>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</si>
  <si>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</si>
  <si>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</si>
  <si>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</si>
  <si>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</si>
  <si>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</si>
  <si>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</si>
  <si>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</si>
  <si>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</si>
  <si>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</si>
  <si>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</si>
  <si>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</si>
  <si>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</si>
  <si>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</si>
  <si>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</si>
  <si>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</si>
  <si>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</si>
  <si>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</si>
  <si>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</si>
  <si>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</si>
  <si>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</si>
  <si>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</si>
  <si>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</si>
  <si>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</si>
  <si>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</si>
  <si>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</si>
  <si>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</si>
  <si>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</si>
  <si>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</si>
  <si>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</si>
  <si>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</si>
  <si>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</si>
  <si>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</si>
  <si>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</si>
  <si>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</si>
  <si>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</si>
  <si>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</si>
  <si>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</si>
  <si>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</si>
  <si>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</si>
  <si>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</si>
  <si>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</si>
  <si>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</si>
  <si>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</si>
  <si>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</si>
  <si>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</si>
  <si>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</si>
  <si>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</si>
  <si>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</si>
  <si>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</si>
  <si>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</si>
  <si>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</si>
  <si>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</si>
  <si>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</si>
  <si>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</si>
  <si>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</si>
  <si>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</si>
  <si>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</si>
  <si>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</si>
  <si>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</si>
  <si>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</si>
  <si>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</si>
  <si>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</si>
  <si>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</si>
  <si>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</si>
  <si>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</si>
  <si>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</si>
  <si>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</si>
  <si>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</si>
  <si>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</si>
  <si>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</si>
  <si>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</si>
  <si>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</si>
  <si>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</si>
  <si>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</si>
  <si>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</si>
  <si>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</si>
  <si>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</si>
  <si>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</si>
  <si>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</si>
  <si>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</si>
  <si>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</si>
  <si>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</si>
  <si>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</si>
  <si>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</si>
  <si>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</si>
  <si>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</si>
  <si>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</si>
  <si>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</si>
  <si>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</si>
  <si>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</si>
  <si>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</si>
  <si>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</si>
  <si>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</si>
  <si>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</si>
  <si>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</si>
  <si>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</si>
  <si>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</si>
  <si>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</si>
  <si>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</si>
  <si>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</si>
  <si>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</si>
  <si>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</si>
  <si>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</si>
  <si>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</si>
  <si>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</si>
  <si>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</si>
  <si>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</si>
  <si>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</si>
  <si>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</si>
  <si>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</si>
  <si>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</si>
  <si>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</si>
  <si>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</si>
  <si>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</si>
  <si>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</si>
  <si>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</si>
  <si>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</si>
  <si>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</si>
  <si>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</si>
  <si>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</si>
  <si>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</si>
  <si>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</si>
  <si>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</si>
  <si>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</si>
  <si>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</si>
  <si>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</si>
  <si>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</si>
  <si>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</si>
  <si>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</si>
  <si>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</si>
  <si>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</si>
  <si>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</si>
  <si>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</si>
  <si>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</si>
  <si>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</si>
  <si>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</si>
  <si>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</si>
  <si>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</si>
  <si>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</si>
  <si>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</si>
  <si>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</si>
  <si>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</si>
  <si>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</si>
  <si>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</si>
  <si>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</si>
  <si>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</si>
  <si>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</si>
  <si>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</si>
  <si>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</si>
  <si>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</si>
  <si>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</si>
  <si>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</si>
  <si>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</si>
  <si>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</si>
  <si>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</si>
  <si>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</si>
  <si>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</si>
  <si>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</si>
  <si>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</si>
  <si>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</si>
  <si>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</si>
  <si>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</si>
  <si>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</si>
  <si>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</si>
  <si>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</si>
  <si>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</si>
  <si>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</si>
  <si>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</si>
  <si>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</si>
  <si>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</si>
  <si>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</si>
  <si>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</si>
  <si>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</si>
  <si>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</si>
  <si>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</si>
  <si>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</si>
  <si>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</si>
  <si>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</si>
  <si>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</si>
  <si>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</si>
  <si>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</si>
  <si>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</si>
  <si>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</si>
  <si>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</si>
  <si>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</si>
  <si>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</si>
  <si>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</si>
  <si>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</si>
  <si>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</si>
  <si>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</si>
  <si>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</si>
  <si>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</si>
  <si>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</si>
  <si>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</si>
  <si>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</si>
  <si>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</si>
  <si>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</si>
  <si>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</si>
  <si>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</si>
  <si>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</si>
  <si>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</si>
  <si>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</si>
  <si>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</si>
  <si>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</si>
  <si>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</si>
  <si>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</si>
  <si>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</si>
  <si>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</si>
  <si>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</si>
  <si>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</si>
  <si>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</si>
  <si>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</si>
  <si>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</si>
  <si>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</si>
  <si>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</si>
  <si>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</si>
  <si>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</si>
  <si>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</si>
  <si>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</si>
  <si>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</si>
  <si>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</si>
  <si>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</si>
  <si>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</si>
  <si>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</si>
  <si>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</si>
  <si>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</si>
  <si>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</si>
  <si>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</si>
  <si>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</si>
  <si>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</si>
  <si>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</si>
  <si>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</si>
  <si>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</si>
  <si>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</si>
  <si>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</si>
  <si>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</si>
  <si>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</si>
  <si>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</si>
  <si>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</si>
  <si>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</si>
  <si>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</si>
  <si>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</si>
  <si>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</si>
  <si>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</si>
  <si>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</si>
  <si>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</si>
  <si>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</si>
  <si>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</si>
  <si>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</si>
  <si>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</si>
  <si>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</si>
  <si>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</si>
  <si>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</si>
  <si>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</si>
  <si>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</si>
  <si>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</si>
  <si>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</si>
  <si>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</si>
  <si>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</si>
  <si>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</si>
  <si>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</si>
  <si>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</si>
  <si>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</si>
  <si>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</si>
  <si>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</si>
  <si>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</si>
  <si>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</si>
  <si>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</si>
  <si>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</si>
  <si>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</si>
  <si>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</si>
  <si>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</si>
  <si>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</si>
  <si>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</si>
  <si>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</si>
  <si>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</si>
  <si>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</si>
  <si>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</si>
  <si>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</si>
  <si>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</si>
  <si>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</si>
  <si>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</si>
  <si>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</si>
  <si>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</si>
  <si>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</si>
  <si>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</si>
  <si>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</si>
  <si>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</si>
  <si>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</si>
  <si>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</si>
  <si>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</si>
  <si>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</si>
  <si>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</si>
  <si>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</si>
  <si>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</si>
  <si>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</si>
  <si>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</si>
  <si>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</si>
  <si>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</si>
  <si>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</si>
  <si>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</si>
  <si>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</si>
  <si>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</si>
  <si>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</si>
  <si>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</si>
  <si>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</si>
  <si>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</si>
  <si>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</si>
  <si>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</si>
  <si>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</si>
  <si>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</si>
  <si>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</si>
  <si>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</si>
  <si>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</si>
  <si>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</si>
  <si>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</si>
  <si>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</si>
  <si>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</si>
  <si>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</si>
  <si>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</si>
  <si>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</si>
  <si>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</si>
  <si>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</si>
  <si>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</si>
  <si>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</si>
  <si>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</si>
  <si>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</si>
  <si>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</si>
  <si>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</si>
  <si>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</si>
  <si>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</si>
  <si>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</si>
  <si>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</si>
  <si>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</si>
  <si>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</si>
  <si>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</si>
  <si>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</si>
  <si>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</si>
  <si>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</si>
  <si>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</si>
  <si>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</si>
  <si>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</si>
  <si>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</si>
  <si>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</si>
  <si>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</si>
  <si>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</si>
  <si>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</si>
  <si>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</si>
  <si>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</si>
  <si>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</si>
  <si>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</si>
  <si>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</si>
  <si>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</si>
  <si>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</si>
  <si>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</si>
  <si>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</si>
  <si>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</si>
  <si>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</si>
  <si>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</si>
  <si>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</si>
  <si>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</si>
  <si>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</si>
  <si>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</si>
  <si>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</si>
  <si>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</si>
  <si>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</si>
  <si>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</si>
  <si>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</si>
  <si>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</si>
  <si>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</si>
  <si>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</si>
  <si>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</si>
  <si>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</si>
  <si>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</si>
  <si>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</si>
  <si>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</si>
  <si>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</si>
  <si>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</si>
  <si>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</si>
  <si>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</si>
  <si>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</si>
  <si>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</si>
  <si>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</si>
  <si>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</si>
  <si>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</si>
  <si>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</si>
  <si>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</si>
  <si>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</si>
  <si>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</si>
  <si>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</si>
  <si>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</si>
  <si>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</si>
  <si>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</si>
  <si>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</si>
  <si>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</si>
  <si>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</si>
  <si>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</si>
  <si>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</si>
  <si>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</si>
  <si>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</si>
  <si>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</si>
  <si>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</si>
  <si>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</si>
  <si>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</si>
  <si>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</si>
  <si>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</si>
  <si>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</si>
  <si>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</si>
  <si>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</si>
  <si>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</si>
  <si>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</si>
  <si>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</si>
  <si>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</si>
  <si>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</si>
  <si>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</si>
  <si>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</si>
  <si>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</si>
  <si>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</si>
  <si>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</si>
  <si>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</si>
  <si>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</si>
  <si>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</si>
  <si>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</si>
  <si>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</si>
  <si>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</si>
  <si>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</si>
  <si>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</si>
  <si>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</si>
  <si>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</si>
  <si>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</si>
  <si>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</si>
  <si>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</si>
  <si>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</si>
  <si>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</si>
  <si>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</si>
  <si>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</si>
  <si>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</si>
  <si>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</si>
  <si>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</si>
  <si>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</si>
  <si>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</si>
  <si>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</si>
  <si>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</si>
  <si>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</si>
  <si>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</si>
  <si>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</si>
  <si>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</si>
  <si>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</si>
  <si>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</si>
  <si>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</si>
  <si>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</si>
  <si>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</si>
  <si>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</si>
  <si>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</si>
  <si>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</si>
  <si>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</si>
  <si>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</si>
  <si>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</si>
  <si>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</si>
  <si>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</si>
  <si>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</si>
  <si>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</si>
  <si>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</si>
  <si>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</si>
  <si>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</si>
  <si>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</si>
  <si>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</si>
  <si>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</si>
  <si>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</si>
  <si>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</si>
  <si>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</si>
  <si>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</si>
  <si>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</si>
  <si>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</si>
  <si>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</si>
  <si>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</si>
  <si>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</si>
  <si>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</si>
  <si>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</si>
  <si>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</si>
  <si>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</si>
  <si>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</si>
  <si>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</si>
  <si>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</si>
  <si>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</si>
  <si>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</si>
  <si>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</si>
  <si>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</si>
  <si>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</si>
  <si>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</si>
  <si>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</si>
  <si>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</si>
  <si>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</si>
  <si>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</si>
  <si>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</si>
  <si>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</si>
  <si>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</si>
  <si>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</si>
  <si>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</si>
  <si>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</si>
  <si>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</si>
  <si>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</si>
  <si>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</si>
  <si>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</si>
  <si>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</si>
  <si>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</si>
  <si>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</si>
  <si>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</si>
  <si>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</si>
  <si>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</si>
  <si>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</si>
  <si>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</si>
  <si>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</si>
  <si>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</si>
  <si>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</si>
  <si>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</si>
  <si>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</si>
  <si>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</si>
  <si>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</si>
  <si>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</si>
  <si>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</si>
  <si>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</si>
  <si>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</si>
  <si>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</si>
  <si>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</si>
  <si>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</si>
  <si>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</si>
  <si>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</si>
  <si>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</si>
  <si>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</si>
  <si>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</si>
  <si>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</si>
  <si>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</si>
  <si>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</si>
  <si>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</si>
  <si>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</si>
  <si>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</si>
  <si>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</si>
  <si>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</si>
  <si>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</si>
  <si>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</si>
  <si>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</si>
  <si>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</si>
  <si>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</si>
  <si>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</si>
  <si>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</si>
  <si>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</si>
  <si>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</si>
  <si>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</si>
  <si>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</si>
  <si>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</si>
  <si>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</si>
  <si>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</si>
  <si>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</si>
  <si>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</si>
  <si>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</si>
  <si>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</si>
  <si>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</si>
  <si>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</si>
  <si>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</si>
  <si>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</si>
  <si>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</si>
  <si>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</si>
  <si>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</si>
  <si>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</si>
  <si>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</si>
  <si>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</si>
  <si>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</si>
  <si>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</si>
  <si>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</si>
  <si>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</si>
  <si>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</si>
  <si>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</si>
  <si>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</si>
  <si>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</si>
  <si>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</si>
  <si>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</si>
  <si>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</si>
  <si>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</si>
  <si>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</si>
  <si>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</si>
  <si>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</si>
  <si>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</si>
  <si>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</si>
  <si>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</si>
  <si>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</si>
  <si>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</si>
  <si>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</si>
  <si>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</si>
  <si>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</si>
  <si>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</si>
  <si>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</si>
  <si>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</si>
  <si>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</si>
  <si>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</si>
  <si>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</si>
  <si>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</si>
  <si>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</si>
  <si>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</si>
  <si>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</si>
  <si>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</si>
  <si>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</si>
  <si>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</si>
  <si>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</si>
  <si>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</si>
  <si>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</si>
  <si>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</si>
  <si>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</si>
  <si>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</si>
  <si>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</si>
  <si>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</si>
  <si>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</si>
  <si>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</si>
  <si>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</si>
  <si>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</si>
  <si>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</si>
  <si>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</si>
  <si>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</si>
  <si>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</si>
  <si>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</si>
  <si>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</si>
  <si>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</si>
  <si>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</si>
  <si>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</si>
  <si>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</si>
  <si>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</si>
  <si>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</si>
  <si>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</si>
  <si>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</si>
  <si>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</si>
  <si>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</si>
  <si>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</si>
  <si>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</si>
  <si>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</si>
  <si>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</si>
  <si>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</si>
  <si>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</si>
  <si>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</si>
  <si>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</si>
  <si>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</si>
  <si>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</si>
  <si>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</si>
  <si>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</si>
  <si>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</si>
  <si>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</si>
  <si>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</si>
  <si>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</si>
  <si>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</si>
  <si>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</si>
  <si>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</si>
  <si>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</si>
  <si>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</si>
  <si>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</si>
  <si>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</si>
  <si>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</si>
  <si>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</si>
  <si>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</si>
  <si>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</si>
  <si>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</si>
  <si>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</si>
  <si>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</si>
  <si>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</si>
  <si>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</si>
  <si>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</si>
  <si>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</si>
  <si>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</si>
  <si>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</si>
  <si>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</si>
  <si>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</si>
  <si>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</si>
  <si>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</si>
  <si>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</si>
  <si>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</si>
  <si>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</si>
  <si>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</si>
  <si>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</si>
  <si>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</si>
  <si>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</si>
  <si>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</si>
  <si>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</si>
  <si>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</si>
  <si>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</si>
  <si>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</si>
  <si>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</si>
  <si>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</si>
  <si>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</si>
  <si>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</si>
  <si>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</si>
  <si>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</si>
  <si>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</si>
  <si>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</si>
  <si>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</si>
  <si>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</si>
  <si>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</si>
  <si>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</si>
  <si>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</si>
  <si>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</si>
  <si>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</si>
  <si>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</si>
  <si>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</si>
  <si>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</si>
  <si>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</si>
  <si>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</si>
  <si>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</si>
  <si>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</si>
  <si>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</si>
  <si>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</si>
  <si>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</si>
  <si>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</si>
  <si>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</si>
  <si>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</si>
  <si>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</si>
  <si>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</si>
  <si>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</si>
  <si>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</si>
  <si>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</si>
  <si>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</si>
  <si>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</si>
  <si>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</si>
  <si>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</si>
  <si>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</si>
  <si>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</si>
  <si>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</si>
  <si>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</si>
  <si>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</si>
  <si>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</si>
  <si>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</si>
  <si>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</si>
  <si>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</si>
  <si>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</si>
  <si>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</si>
  <si>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</si>
  <si>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</si>
  <si>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</si>
  <si>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</si>
  <si>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</si>
  <si>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</si>
  <si>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</si>
  <si>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</si>
  <si>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</si>
  <si>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</si>
  <si>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</si>
  <si>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</si>
  <si>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</si>
  <si>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</si>
  <si>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</si>
  <si>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</si>
  <si>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</si>
  <si>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</si>
  <si>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</si>
  <si>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</si>
  <si>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</si>
  <si>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</si>
  <si>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</si>
  <si>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</si>
  <si>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</si>
  <si>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</si>
  <si>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</si>
  <si>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</si>
  <si>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</si>
  <si>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</si>
  <si>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</si>
  <si>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</si>
  <si>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</si>
  <si>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</si>
  <si>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</si>
  <si>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</si>
  <si>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</si>
  <si>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</si>
  <si>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</si>
  <si>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</si>
  <si>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</si>
  <si>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</si>
  <si>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</si>
  <si>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</si>
  <si>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</si>
  <si>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</si>
  <si>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</si>
  <si>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</si>
  <si>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</si>
  <si>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</si>
  <si>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</si>
  <si>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</si>
  <si>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</si>
  <si>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</si>
  <si>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</si>
  <si>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</si>
  <si>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</si>
  <si>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</si>
  <si>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</si>
  <si>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</si>
  <si>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</si>
  <si>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</si>
  <si>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</si>
  <si>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</si>
  <si>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</si>
  <si>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</si>
  <si>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</si>
  <si>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</si>
  <si>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</si>
  <si>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</si>
  <si>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</si>
  <si>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</si>
  <si>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</si>
  <si>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</si>
  <si>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</si>
  <si>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</si>
  <si>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</si>
  <si>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</si>
  <si>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</si>
  <si>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</si>
  <si>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</si>
  <si>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</si>
  <si>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</si>
  <si>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</si>
  <si>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</si>
  <si>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</si>
  <si>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</si>
  <si>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</si>
  <si>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</si>
  <si>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</si>
  <si>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</si>
  <si>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</si>
  <si>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</si>
  <si>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</si>
  <si>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</si>
  <si>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</si>
  <si>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</si>
  <si>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</si>
  <si>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</si>
  <si>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</si>
  <si>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</si>
  <si>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</si>
  <si>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</si>
  <si>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</si>
  <si>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</si>
  <si>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</si>
  <si>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</si>
  <si>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</si>
  <si>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</si>
  <si>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</si>
  <si>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</si>
  <si>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</si>
  <si>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</si>
  <si>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</si>
  <si>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</si>
  <si>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</si>
  <si>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</si>
  <si>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</si>
  <si>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</si>
  <si>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</si>
  <si>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</si>
  <si>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</si>
  <si>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</si>
  <si>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</si>
  <si>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</si>
  <si>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</si>
  <si>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</si>
  <si>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</si>
  <si>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</si>
  <si>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</si>
  <si>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</si>
  <si>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</si>
  <si>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</si>
  <si>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</si>
  <si>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</si>
  <si>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</si>
  <si>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</si>
  <si>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</si>
  <si>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</si>
  <si>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</si>
  <si>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</si>
  <si>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</si>
  <si>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</si>
  <si>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</si>
  <si>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</si>
  <si>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</si>
  <si>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</si>
  <si>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</si>
  <si>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</si>
  <si>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</si>
  <si>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</si>
  <si>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</si>
  <si>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</si>
  <si>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</si>
  <si>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</si>
  <si>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</si>
  <si>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</si>
  <si>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</si>
  <si>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</si>
  <si>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</si>
  <si>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</si>
  <si>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</si>
  <si>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</si>
  <si>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</si>
  <si>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</si>
  <si>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</si>
  <si>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</si>
  <si>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</si>
  <si>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</si>
  <si>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</si>
  <si>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</si>
  <si>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</si>
  <si>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</si>
  <si>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</si>
  <si>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</si>
  <si>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</si>
  <si>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</si>
  <si>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</si>
  <si>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</si>
  <si>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</si>
  <si>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</si>
  <si>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</si>
  <si>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</si>
  <si>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</si>
  <si>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</si>
  <si>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</si>
  <si>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</si>
  <si>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</si>
  <si>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</si>
  <si>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</si>
  <si>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</si>
  <si>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</si>
  <si>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</si>
  <si>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</si>
  <si>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</si>
  <si>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</si>
  <si>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</si>
  <si>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</si>
  <si>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</si>
  <si>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</si>
  <si>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</si>
  <si>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</si>
  <si>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</si>
  <si>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</si>
  <si>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</si>
  <si>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</si>
  <si>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</si>
  <si>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</si>
  <si>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</si>
  <si>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</si>
  <si>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</si>
  <si>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</si>
  <si>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</si>
  <si>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</si>
  <si>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</si>
  <si>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</si>
  <si>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</si>
  <si>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</si>
  <si>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</si>
  <si>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</si>
  <si>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</si>
  <si>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</si>
  <si>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</si>
  <si>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</si>
  <si>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</si>
  <si>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</si>
  <si>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</si>
  <si>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</si>
  <si>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</si>
  <si>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</si>
  <si>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</si>
  <si>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</si>
  <si>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</si>
  <si>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</si>
  <si>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</si>
  <si>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</si>
  <si>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</si>
  <si>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</si>
  <si>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</si>
  <si>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</si>
  <si>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</si>
  <si>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</si>
  <si>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</si>
  <si>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</si>
  <si>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</si>
  <si>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</si>
  <si>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</si>
  <si>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</si>
  <si>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</si>
  <si>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</si>
  <si>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</si>
  <si>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</si>
  <si>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</si>
  <si>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</si>
  <si>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</si>
  <si>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</si>
  <si>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</si>
  <si>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</si>
  <si>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</si>
  <si>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</si>
  <si>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</si>
  <si>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</si>
  <si>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</si>
  <si>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</si>
  <si>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</si>
  <si>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</si>
  <si>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</si>
  <si>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</si>
  <si>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</si>
  <si>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</si>
  <si>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</si>
  <si>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</si>
  <si>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</si>
  <si>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</si>
  <si>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</si>
  <si>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</si>
  <si>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</si>
  <si>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</si>
  <si>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</si>
  <si>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</si>
  <si>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</si>
  <si>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</si>
  <si>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</si>
  <si>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</si>
  <si>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</si>
  <si>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</si>
  <si>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</si>
  <si>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</si>
  <si>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</si>
  <si>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</si>
  <si>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</si>
  <si>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</si>
  <si>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</si>
  <si>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</si>
  <si>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</si>
  <si>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</si>
  <si>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</si>
  <si>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</si>
  <si>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</si>
  <si>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</si>
  <si>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</si>
  <si>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</si>
  <si>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</si>
  <si>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</si>
  <si>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</si>
  <si>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</si>
  <si>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</si>
  <si>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</si>
  <si>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</si>
  <si>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</si>
  <si>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</si>
  <si>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</si>
  <si>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</si>
  <si>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</si>
  <si>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</si>
  <si>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</si>
  <si>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</si>
  <si>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</si>
  <si>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</si>
  <si>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</si>
  <si>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</si>
  <si>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</si>
  <si>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</si>
  <si>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</si>
  <si>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</si>
  <si>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</si>
  <si>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</si>
  <si>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</si>
  <si>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</si>
  <si>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</si>
  <si>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</si>
  <si>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</si>
  <si>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</si>
  <si>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</si>
  <si>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</si>
  <si>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</si>
  <si>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</si>
  <si>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</si>
  <si>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</si>
  <si>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</si>
  <si>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</si>
  <si>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</si>
  <si>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</si>
  <si>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</si>
  <si>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</si>
  <si>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</si>
  <si>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</si>
  <si>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</si>
  <si>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</si>
  <si>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</si>
  <si>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</si>
  <si>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</si>
  <si>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</si>
  <si>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</si>
  <si>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</si>
  <si>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</si>
  <si>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</si>
  <si>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</si>
  <si>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</si>
  <si>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</si>
  <si>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</si>
  <si>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</si>
  <si>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</si>
  <si>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</si>
  <si>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</si>
  <si>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</si>
  <si>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</si>
  <si>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</si>
  <si>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</si>
  <si>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</si>
  <si>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</si>
  <si>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</si>
  <si>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</si>
  <si>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</si>
  <si>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</si>
  <si>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</si>
  <si>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</si>
  <si>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</si>
  <si>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</si>
  <si>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</si>
  <si>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</si>
  <si>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</si>
  <si>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</si>
  <si>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</si>
  <si>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</si>
  <si>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</si>
  <si>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</si>
  <si>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</si>
  <si>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</si>
  <si>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</si>
  <si>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</si>
  <si>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</si>
  <si>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</si>
  <si>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</si>
  <si>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</si>
  <si>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</si>
  <si>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</si>
  <si>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</si>
  <si>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</si>
  <si>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</si>
  <si>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</si>
  <si>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</si>
  <si>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</si>
  <si>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</si>
  <si>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</si>
  <si>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</si>
  <si>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</si>
  <si>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</si>
  <si>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</si>
  <si>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</si>
  <si>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</si>
  <si>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</si>
  <si>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</si>
  <si>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</si>
  <si>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</si>
  <si>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</si>
  <si>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</si>
  <si>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</si>
  <si>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</si>
  <si>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</si>
  <si>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</si>
  <si>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</si>
  <si>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</si>
  <si>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</si>
  <si>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</si>
  <si>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</si>
  <si>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</si>
  <si>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</si>
  <si>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</si>
  <si>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</si>
  <si>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</si>
  <si>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</si>
  <si>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</si>
  <si>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</si>
  <si>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</si>
  <si>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</si>
  <si>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</si>
  <si>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</si>
  <si>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</si>
  <si>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</si>
  <si>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</si>
  <si>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</si>
  <si>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</si>
  <si>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</si>
  <si>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</si>
  <si>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</si>
  <si>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</si>
  <si>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</si>
  <si>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</si>
  <si>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</si>
  <si>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</si>
  <si>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</si>
  <si>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</si>
  <si>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</si>
  <si>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</si>
  <si>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</si>
  <si>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</si>
  <si>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</si>
  <si>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</si>
  <si>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</si>
  <si>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</si>
  <si>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</si>
  <si>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</si>
  <si>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</si>
  <si>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</si>
  <si>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</si>
  <si>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</si>
  <si>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</si>
  <si>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</si>
  <si>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</si>
  <si>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</si>
  <si>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</si>
  <si>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</si>
  <si>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</si>
  <si>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</si>
  <si>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</si>
  <si>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</si>
  <si>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</si>
  <si>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</si>
  <si>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</si>
  <si>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</si>
  <si>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</si>
  <si>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</si>
  <si>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</si>
  <si>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</si>
  <si>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</si>
  <si>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</si>
  <si>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</si>
  <si>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</si>
  <si>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</si>
  <si>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</si>
  <si>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</si>
  <si>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</si>
  <si>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</si>
  <si>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</si>
  <si>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</si>
  <si>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</si>
  <si>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</si>
  <si>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</si>
  <si>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</si>
  <si>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</si>
  <si>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</si>
  <si>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</si>
  <si>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</si>
  <si>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</si>
  <si>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</si>
  <si>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</si>
  <si>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</si>
  <si>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</si>
  <si>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</si>
  <si>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</si>
  <si>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</si>
  <si>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</si>
  <si>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</si>
  <si>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</si>
  <si>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</si>
  <si>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</si>
  <si>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</si>
  <si>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</si>
  <si>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</si>
  <si>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</si>
  <si>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</si>
  <si>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</si>
  <si>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</si>
  <si>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</si>
  <si>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</si>
  <si>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</si>
  <si>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</si>
  <si>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</si>
  <si>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</si>
  <si>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</si>
  <si>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</si>
  <si>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</si>
  <si>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</si>
  <si>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</si>
  <si>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</si>
  <si>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</si>
  <si>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</si>
  <si>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</si>
  <si>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</si>
  <si>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</si>
  <si>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</si>
  <si>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</si>
  <si>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</si>
  <si>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</si>
  <si>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</si>
  <si>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</si>
  <si>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</si>
  <si>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</si>
  <si>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</si>
  <si>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</si>
  <si>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</si>
  <si>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</si>
  <si>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</si>
  <si>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</si>
  <si>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</si>
  <si>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</si>
  <si>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</si>
  <si>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</si>
  <si>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</si>
  <si>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</si>
  <si>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</si>
  <si>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</si>
  <si>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</si>
  <si>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</si>
  <si>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</si>
  <si>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</si>
  <si>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</si>
  <si>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</si>
  <si>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</si>
  <si>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</si>
  <si>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</si>
  <si>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</si>
  <si>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</si>
  <si>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</si>
  <si>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</si>
  <si>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</si>
  <si>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</si>
  <si>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</si>
  <si>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</si>
  <si>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</si>
  <si>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</si>
  <si>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</si>
  <si>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</si>
  <si>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</si>
  <si>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</si>
  <si>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</si>
  <si>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</si>
  <si>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</si>
  <si>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</si>
  <si>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</si>
  <si>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</si>
  <si>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</si>
  <si>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</si>
  <si>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</si>
  <si>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</si>
  <si>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</si>
  <si>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</si>
  <si>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</si>
  <si>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</si>
  <si>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</si>
  <si>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</si>
  <si>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</si>
  <si>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</si>
  <si>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</si>
  <si>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</si>
  <si>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</si>
  <si>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</si>
  <si>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</si>
  <si>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</si>
  <si>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</si>
  <si>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</si>
  <si>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</si>
  <si>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</si>
  <si>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</si>
  <si>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</si>
  <si>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</si>
  <si>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</si>
  <si>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</si>
  <si>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</si>
  <si>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</si>
  <si>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</si>
  <si>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</si>
  <si>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</si>
  <si>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</si>
  <si>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</si>
  <si>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</si>
  <si>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</si>
  <si>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</si>
  <si>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</si>
  <si>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</si>
  <si>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</si>
  <si>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</si>
  <si>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</si>
  <si>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</si>
  <si>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</si>
  <si>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</si>
  <si>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</si>
  <si>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</si>
  <si>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</si>
  <si>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</si>
  <si>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</si>
  <si>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</si>
  <si>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</si>
  <si>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</si>
  <si>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</si>
  <si>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</si>
  <si>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</si>
  <si>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</si>
  <si>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</si>
  <si>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</si>
  <si>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</si>
  <si>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</si>
  <si>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</si>
  <si>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</si>
  <si>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</si>
  <si>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</si>
  <si>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</si>
  <si>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</si>
  <si>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</si>
  <si>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</si>
  <si>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</si>
  <si>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</si>
  <si>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</si>
  <si>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</si>
  <si>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</si>
  <si>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</si>
  <si>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</si>
  <si>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</si>
  <si>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</si>
  <si>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</si>
  <si>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</si>
  <si>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</si>
  <si>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</si>
  <si>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</si>
  <si>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</si>
  <si>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</si>
  <si>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</si>
  <si>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</si>
  <si>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</si>
  <si>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</si>
  <si>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</si>
  <si>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</si>
  <si>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</si>
  <si>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</si>
  <si>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</si>
  <si>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</si>
  <si>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</si>
  <si>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</si>
  <si>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</si>
  <si>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</si>
  <si>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</si>
  <si>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</si>
  <si>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</si>
  <si>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</si>
  <si>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</si>
  <si>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</si>
  <si>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</si>
  <si>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</si>
  <si>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</si>
  <si>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</si>
  <si>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</si>
  <si>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</si>
  <si>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</si>
  <si>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</si>
  <si>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</si>
  <si>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</si>
  <si>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</si>
  <si>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</si>
  <si>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</si>
  <si>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</si>
  <si>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</si>
  <si>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</si>
  <si>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</si>
  <si>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</si>
  <si>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</si>
  <si>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</si>
  <si>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</si>
  <si>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</si>
  <si>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</si>
  <si>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</si>
  <si>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</si>
  <si>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</si>
  <si>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</si>
  <si>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</si>
  <si>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</si>
  <si>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</si>
  <si>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</si>
  <si>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</si>
  <si>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</si>
  <si>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</si>
  <si>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</si>
  <si>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</si>
  <si>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</si>
  <si>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</si>
  <si>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</si>
  <si>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</si>
  <si>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</si>
  <si>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</si>
  <si>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</si>
  <si>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</si>
  <si>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</si>
  <si>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</si>
  <si>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</si>
  <si>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</si>
  <si>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</si>
  <si>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</si>
  <si>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</si>
  <si>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</si>
  <si>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</si>
  <si>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</si>
  <si>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</si>
  <si>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</si>
  <si>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</si>
  <si>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</si>
  <si>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</si>
  <si>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</si>
  <si>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</si>
  <si>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</si>
  <si>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</si>
  <si>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</si>
  <si>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</si>
  <si>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</si>
  <si>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</si>
  <si>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</si>
  <si>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</si>
  <si>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</si>
  <si>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</si>
  <si>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</si>
  <si>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</si>
  <si>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</si>
  <si>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</si>
  <si>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</si>
  <si>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</si>
  <si>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</si>
  <si>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</si>
  <si>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</si>
  <si>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</si>
  <si>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</si>
  <si>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</si>
  <si>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</si>
  <si>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</si>
  <si>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</si>
  <si>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</si>
  <si>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</si>
  <si>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</si>
  <si>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</si>
  <si>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</si>
  <si>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</si>
  <si>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</si>
  <si>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</si>
  <si>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</si>
  <si>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</si>
  <si>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</si>
  <si>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</si>
  <si>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</si>
  <si>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</si>
  <si>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</si>
  <si>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</si>
  <si>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</si>
  <si>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</si>
  <si>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</si>
  <si>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</si>
  <si>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</si>
  <si>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</si>
  <si>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</si>
  <si>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</si>
  <si>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</si>
  <si>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</si>
  <si>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</si>
  <si>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</si>
  <si>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</si>
  <si>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</si>
  <si>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</si>
  <si>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</si>
  <si>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</si>
  <si>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</si>
  <si>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</si>
  <si>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</si>
  <si>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</si>
  <si>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</si>
  <si>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</si>
  <si>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</si>
  <si>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</si>
  <si>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</si>
  <si>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</si>
  <si>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</si>
  <si>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</si>
  <si>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</si>
  <si>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</si>
  <si>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</si>
  <si>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</si>
  <si>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</si>
  <si>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</si>
  <si>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</si>
  <si>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</si>
  <si>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</si>
  <si>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</si>
  <si>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</si>
  <si>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</si>
  <si>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</si>
  <si>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</si>
  <si>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</si>
  <si>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</si>
  <si>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</si>
  <si>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</si>
  <si>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</si>
  <si>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</si>
  <si>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</si>
  <si>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</si>
  <si>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</si>
  <si>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</si>
  <si>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</si>
  <si>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</si>
  <si>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</si>
  <si>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</si>
  <si>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</si>
  <si>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</si>
  <si>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</si>
  <si>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</si>
  <si>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</si>
  <si>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</si>
  <si>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</si>
  <si>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</si>
  <si>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</si>
  <si>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</si>
  <si>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</si>
  <si>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</si>
  <si>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</si>
  <si>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</si>
  <si>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</si>
  <si>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</si>
  <si>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</si>
  <si>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</si>
  <si>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</si>
  <si>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</si>
  <si>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</si>
  <si>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</si>
  <si>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</si>
  <si>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</si>
  <si>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</si>
  <si>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</si>
  <si>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</si>
  <si>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</si>
  <si>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</si>
  <si>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</si>
  <si>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</si>
  <si>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</si>
  <si>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</si>
  <si>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</si>
  <si>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</si>
  <si>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</si>
  <si>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</si>
  <si>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</si>
  <si>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</si>
  <si>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</si>
  <si>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</si>
  <si>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</si>
  <si>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</si>
  <si>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</si>
  <si>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</si>
  <si>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</si>
  <si>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</si>
  <si>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</si>
  <si>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</si>
  <si>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</si>
  <si>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</si>
  <si>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</si>
  <si>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</si>
  <si>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</si>
  <si>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</si>
  <si>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</si>
  <si>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</si>
  <si>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</si>
  <si>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</si>
  <si>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</si>
  <si>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</si>
  <si>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</si>
  <si>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</si>
  <si>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</si>
  <si>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</si>
  <si>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</si>
  <si>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</si>
  <si>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</si>
  <si>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</si>
  <si>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</si>
  <si>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</si>
  <si>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</si>
  <si>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</si>
  <si>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</si>
  <si>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</si>
  <si>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</si>
  <si>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</si>
  <si>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</si>
  <si>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</si>
  <si>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</si>
  <si>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</si>
  <si>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</si>
  <si>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</si>
  <si>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</si>
  <si>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</si>
  <si>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</si>
  <si>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</si>
  <si>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</si>
  <si>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</si>
  <si>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</si>
  <si>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</si>
  <si>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</si>
  <si>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</si>
  <si>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</si>
  <si>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</si>
  <si>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</si>
  <si>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</si>
  <si>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</si>
  <si>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</si>
  <si>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</si>
  <si>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</si>
  <si>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</si>
  <si>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</si>
  <si>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</si>
  <si>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</si>
  <si>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</si>
  <si>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</si>
  <si>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</si>
  <si>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</si>
  <si>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</si>
  <si>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</si>
  <si>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</si>
  <si>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</si>
  <si>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</si>
  <si>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</si>
  <si>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</si>
  <si>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</si>
  <si>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</si>
  <si>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</si>
  <si>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</si>
  <si>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</si>
  <si>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</si>
  <si>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</si>
  <si>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</si>
  <si>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</si>
  <si>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</si>
  <si>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</si>
  <si>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</si>
  <si>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</si>
  <si>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</si>
  <si>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</si>
  <si>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</si>
  <si>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</si>
  <si>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</si>
  <si>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</si>
  <si>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</si>
  <si>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</si>
  <si>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</si>
  <si>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</si>
  <si>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</si>
  <si>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</si>
  <si>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</si>
  <si>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</si>
  <si>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</si>
  <si>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</si>
  <si>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</si>
  <si>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</si>
  <si>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</si>
  <si>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</si>
  <si>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</si>
  <si>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</si>
  <si>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</si>
  <si>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</si>
  <si>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</si>
  <si>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</si>
  <si>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</si>
  <si>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</si>
  <si>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</si>
  <si>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</si>
  <si>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</si>
  <si>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</si>
  <si>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</si>
  <si>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</si>
  <si>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</si>
  <si>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</si>
  <si>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</si>
  <si>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</si>
  <si>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</si>
  <si>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</si>
  <si>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</si>
  <si>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</si>
  <si>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</si>
  <si>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</si>
  <si>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</si>
  <si>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</si>
  <si>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</si>
  <si>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</si>
  <si>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</si>
  <si>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</si>
  <si>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</si>
  <si>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</si>
  <si>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</si>
  <si>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</si>
  <si>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</si>
  <si>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</si>
  <si>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</si>
  <si>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</si>
  <si>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</si>
  <si>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</si>
  <si>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</si>
  <si>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</si>
  <si>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</si>
  <si>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</si>
  <si>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</si>
  <si>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</si>
  <si>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</si>
  <si>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</si>
  <si>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</si>
  <si>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</si>
  <si>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</si>
  <si>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</si>
  <si>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</si>
  <si>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</si>
  <si>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</si>
  <si>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</si>
  <si>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</si>
  <si>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</si>
  <si>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</si>
  <si>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</si>
  <si>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</si>
  <si>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</si>
  <si>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</si>
  <si>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</si>
  <si>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</si>
  <si>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</si>
  <si>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</si>
  <si>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</si>
  <si>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</si>
  <si>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</si>
  <si>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</si>
  <si>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</si>
  <si>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</si>
  <si>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</si>
  <si>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</si>
  <si>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</si>
  <si>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</si>
  <si>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</si>
  <si>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</si>
  <si>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</si>
  <si>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</si>
  <si>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</si>
  <si>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</si>
  <si>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</si>
  <si>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</si>
  <si>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</si>
  <si>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</si>
  <si>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</si>
  <si>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</si>
  <si>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</si>
  <si>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</si>
  <si>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</si>
  <si>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</si>
  <si>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</si>
  <si>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</si>
  <si>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</si>
  <si>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</si>
  <si>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</si>
  <si>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</si>
  <si>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</si>
  <si>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</si>
  <si>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</si>
  <si>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</si>
  <si>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</si>
  <si>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</si>
  <si>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</si>
  <si>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</si>
  <si>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</si>
  <si>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</si>
  <si>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</si>
  <si>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</si>
  <si>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</si>
  <si>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</si>
  <si>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</si>
  <si>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</si>
  <si>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</si>
  <si>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</si>
  <si>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</si>
  <si>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</si>
  <si>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</si>
  <si>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</si>
  <si>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</si>
  <si>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</si>
  <si>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</si>
  <si>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</si>
  <si>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</si>
  <si>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</si>
  <si>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</si>
  <si>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</si>
  <si>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</si>
  <si>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</si>
  <si>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</si>
  <si>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</si>
  <si>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</si>
  <si>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</si>
  <si>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</si>
  <si>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</si>
  <si>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</si>
  <si>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</si>
  <si>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</si>
  <si>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</si>
  <si>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</si>
  <si>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</si>
  <si>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</si>
  <si>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</si>
  <si>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</si>
  <si>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</si>
  <si>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</si>
  <si>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</si>
  <si>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</si>
  <si>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</si>
  <si>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</si>
  <si>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</si>
  <si>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</si>
  <si>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</si>
  <si>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</si>
  <si>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</si>
  <si>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</si>
  <si>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</si>
  <si>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</si>
  <si>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</si>
  <si>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</si>
  <si>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</si>
  <si>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</si>
  <si>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</si>
  <si>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</si>
  <si>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</si>
  <si>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</si>
  <si>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</si>
  <si>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</si>
  <si>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</si>
  <si>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</si>
  <si>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</si>
  <si>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</si>
  <si>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</si>
  <si>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</si>
  <si>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</si>
  <si>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</si>
  <si>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</si>
  <si>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</si>
  <si>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</si>
  <si>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</si>
  <si>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</si>
  <si>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</si>
  <si>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</si>
  <si>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</si>
  <si>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</si>
  <si>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</si>
  <si>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</si>
  <si>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</si>
  <si>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</si>
  <si>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</si>
  <si>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</si>
  <si>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</si>
  <si>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</si>
  <si>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</si>
  <si>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</si>
  <si>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</si>
  <si>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</si>
  <si>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</si>
  <si>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</si>
  <si>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</si>
  <si>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</si>
  <si>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</si>
  <si>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</si>
  <si>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</si>
  <si>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</si>
  <si>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</si>
  <si>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</si>
  <si>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</si>
  <si>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</si>
  <si>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</si>
  <si>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</si>
  <si>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</si>
  <si>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</si>
  <si>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</si>
  <si>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</si>
  <si>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</si>
  <si>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</si>
  <si>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</si>
  <si>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</si>
  <si>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</si>
  <si>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</si>
  <si>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</si>
  <si>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</si>
  <si>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</si>
  <si>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</si>
  <si>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</si>
  <si>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</si>
  <si>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</si>
  <si>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</si>
  <si>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</si>
  <si>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</si>
  <si>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</si>
  <si>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</si>
  <si>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</si>
  <si>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</si>
  <si>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</si>
  <si>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</si>
  <si>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</si>
  <si>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</si>
  <si>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</si>
  <si>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</si>
  <si>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</si>
  <si>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</si>
  <si>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</si>
  <si>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</si>
  <si>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</si>
  <si>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</si>
  <si>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</si>
  <si>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</si>
  <si>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</si>
  <si>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</si>
  <si>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</si>
  <si>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</si>
  <si>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</si>
  <si>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</si>
  <si>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</si>
  <si>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</si>
  <si>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</si>
  <si>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</si>
  <si>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</si>
  <si>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</si>
  <si>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</si>
  <si>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</si>
  <si>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</si>
  <si>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</si>
  <si>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</si>
  <si>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</si>
  <si>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</si>
  <si>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</si>
  <si>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</si>
  <si>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</si>
  <si>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</si>
  <si>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</si>
  <si>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</si>
  <si>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</si>
  <si>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</si>
  <si>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</si>
  <si>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</si>
  <si>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</si>
  <si>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</si>
  <si>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</si>
  <si>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</si>
  <si>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</si>
  <si>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</si>
  <si>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</si>
  <si>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</si>
  <si>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</si>
  <si>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</si>
  <si>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</si>
  <si>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</si>
  <si>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</si>
  <si>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</si>
  <si>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</si>
  <si>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</si>
  <si>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</si>
  <si>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</si>
  <si>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</si>
  <si>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</si>
  <si>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</si>
  <si>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</si>
  <si>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</si>
  <si>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</si>
  <si>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</si>
  <si>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</si>
  <si>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</si>
  <si>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</si>
  <si>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</si>
  <si>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</si>
  <si>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</si>
  <si>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</si>
  <si>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</si>
  <si>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</si>
  <si>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</si>
  <si>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</si>
  <si>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</si>
  <si>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</si>
  <si>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</si>
  <si>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</si>
  <si>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</si>
  <si>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</si>
  <si>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</si>
  <si>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</si>
  <si>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</si>
  <si>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</si>
  <si>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</si>
  <si>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</si>
  <si>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</si>
  <si>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</si>
  <si>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</si>
  <si>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</si>
  <si>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</si>
  <si>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</si>
  <si>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</si>
  <si>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</si>
  <si>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</si>
  <si>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</si>
  <si>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</si>
  <si>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</si>
  <si>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</si>
  <si>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</si>
  <si>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</si>
  <si>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</si>
  <si>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</si>
  <si>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</si>
  <si>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</si>
  <si>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</si>
  <si>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</si>
  <si>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</si>
  <si>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</si>
  <si>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</si>
  <si>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</si>
  <si>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</si>
  <si>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</si>
  <si>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</si>
  <si>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</si>
  <si>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</si>
  <si>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</si>
  <si>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</si>
  <si>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</si>
  <si>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</si>
  <si>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</si>
  <si>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</si>
  <si>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</si>
  <si>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</si>
  <si>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</si>
  <si>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</si>
  <si>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</si>
  <si>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</si>
  <si>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</si>
  <si>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</si>
  <si>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</si>
  <si>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</si>
  <si>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</si>
  <si>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</si>
  <si>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</si>
  <si>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</si>
  <si>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</si>
  <si>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</si>
  <si>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</si>
  <si>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</si>
  <si>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</si>
  <si>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</si>
  <si>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</si>
  <si>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</si>
  <si>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</si>
  <si>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</si>
  <si>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</si>
  <si>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</si>
  <si>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</si>
  <si>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</si>
  <si>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</si>
  <si>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</si>
  <si>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</si>
  <si>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</si>
  <si>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</si>
  <si>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</si>
  <si>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</si>
  <si>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</si>
  <si>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</si>
  <si>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</si>
  <si>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</si>
  <si>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</si>
  <si>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</si>
  <si>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</si>
  <si>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</si>
  <si>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</si>
  <si>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</si>
  <si>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</si>
  <si>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</si>
  <si>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</si>
  <si>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</si>
  <si>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</si>
  <si>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</si>
  <si>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</si>
  <si>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</si>
  <si>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</si>
  <si>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</si>
  <si>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</si>
  <si>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</si>
  <si>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</si>
  <si>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</si>
  <si>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</si>
  <si>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</si>
  <si>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</si>
  <si>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</si>
  <si>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</si>
  <si>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</si>
  <si>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</si>
  <si>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</si>
  <si>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</si>
  <si>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</si>
  <si>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</si>
  <si>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</si>
  <si>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</si>
  <si>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</si>
  <si>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</si>
  <si>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</si>
  <si>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</si>
  <si>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</si>
  <si>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</si>
  <si>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</si>
  <si>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</si>
  <si>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</si>
  <si>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</si>
  <si>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</si>
  <si>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</si>
  <si>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</si>
  <si>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</si>
  <si>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</si>
  <si>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</si>
  <si>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</si>
  <si>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</si>
  <si>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</si>
  <si>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</si>
  <si>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</si>
  <si>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</si>
  <si>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</si>
  <si>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</si>
  <si>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</si>
  <si>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</si>
  <si>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</si>
  <si>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</si>
  <si>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</si>
  <si>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</si>
  <si>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</si>
  <si>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</si>
  <si>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</si>
  <si>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</si>
  <si>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</si>
  <si>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</si>
  <si>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</si>
  <si>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</si>
  <si>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</si>
  <si>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</si>
  <si>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</si>
  <si>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</si>
  <si>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</si>
  <si>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</si>
  <si>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</si>
  <si>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</si>
  <si>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</si>
  <si>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</si>
  <si>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</si>
  <si>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</si>
  <si>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</si>
  <si>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</si>
  <si>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</si>
  <si>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</si>
  <si>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</si>
  <si>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</si>
  <si>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</si>
  <si>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</si>
  <si>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</si>
  <si>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</si>
  <si>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</si>
  <si>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</si>
  <si>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</si>
  <si>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</si>
  <si>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</si>
  <si>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</si>
  <si>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</si>
  <si>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</si>
  <si>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</si>
  <si>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</si>
  <si>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</si>
  <si>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</si>
  <si>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</si>
  <si>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</si>
  <si>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</si>
  <si>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</si>
  <si>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</si>
  <si>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</si>
  <si>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</si>
  <si>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</si>
  <si>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</si>
  <si>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</si>
  <si>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</si>
  <si>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</si>
  <si>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</si>
  <si>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</si>
  <si>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</si>
  <si>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</si>
  <si>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</si>
  <si>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</si>
  <si>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</si>
  <si>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</si>
  <si>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</si>
  <si>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</si>
  <si>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</si>
  <si>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</si>
  <si>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</si>
  <si>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</si>
  <si>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</si>
  <si>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</si>
  <si>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</si>
  <si>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</si>
  <si>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</si>
  <si>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</si>
  <si>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</si>
  <si>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</si>
  <si>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</si>
  <si>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</si>
  <si>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</si>
  <si>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</si>
  <si>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</si>
  <si>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</si>
  <si>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</si>
  <si>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</si>
  <si>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</si>
  <si>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</si>
  <si>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</si>
  <si>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</si>
  <si>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</si>
  <si>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</si>
  <si>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</si>
  <si>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</si>
  <si>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</si>
  <si>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</si>
  <si>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</si>
  <si>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</si>
  <si>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</si>
  <si>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</si>
  <si>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</si>
  <si>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</si>
  <si>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</si>
  <si>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</si>
  <si>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</si>
  <si>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</si>
  <si>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</si>
  <si>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</si>
  <si>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</si>
  <si>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</si>
  <si>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</si>
  <si>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</si>
  <si>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</si>
  <si>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</si>
  <si>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</si>
  <si>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</si>
  <si>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</si>
  <si>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</si>
  <si>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</si>
  <si>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</si>
  <si>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</si>
  <si>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</si>
  <si>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</si>
  <si>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</si>
  <si>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</si>
  <si>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</si>
  <si>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</si>
  <si>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</si>
  <si>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</si>
  <si>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</si>
  <si>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</si>
  <si>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</si>
  <si>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</si>
  <si>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</si>
  <si>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</si>
  <si>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</si>
  <si>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</si>
  <si>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</si>
  <si>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</si>
  <si>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</si>
  <si>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</si>
  <si>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</si>
  <si>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</si>
  <si>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</si>
  <si>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</si>
  <si>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</si>
  <si>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</si>
  <si>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</si>
  <si>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</si>
  <si>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</si>
  <si>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</si>
  <si>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</si>
  <si>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</si>
  <si>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</si>
  <si>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</si>
  <si>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</si>
  <si>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</si>
  <si>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</si>
  <si>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</si>
  <si>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</si>
  <si>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</si>
  <si>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</si>
  <si>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</si>
  <si>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</si>
  <si>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</si>
  <si>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</si>
  <si>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</si>
  <si>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</si>
  <si>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</si>
  <si>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</si>
  <si>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</si>
  <si>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</si>
  <si>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</si>
  <si>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</si>
  <si>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</si>
  <si>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</si>
  <si>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</si>
  <si>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</si>
  <si>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</si>
  <si>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</si>
  <si>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</si>
  <si>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</si>
  <si>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</si>
  <si>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</si>
  <si>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</si>
  <si>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</si>
  <si>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</si>
  <si>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</si>
  <si>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</si>
  <si>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</si>
  <si>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</si>
  <si>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</si>
  <si>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</si>
  <si>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</si>
  <si>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</si>
  <si>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</si>
  <si>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</si>
  <si>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</si>
  <si>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</si>
  <si>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</si>
  <si>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</si>
  <si>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</si>
  <si>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</si>
  <si>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</si>
  <si>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</si>
  <si>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</si>
  <si>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</si>
  <si>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</si>
  <si>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</si>
  <si>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</si>
  <si>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</si>
  <si>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</si>
  <si>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</si>
  <si>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</si>
  <si>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</si>
  <si>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</si>
  <si>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</si>
  <si>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</si>
  <si>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</si>
  <si>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</si>
  <si>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</si>
  <si>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</si>
  <si>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</si>
  <si>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</si>
  <si>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</si>
  <si>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</si>
  <si>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</si>
  <si>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</si>
  <si>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</si>
  <si>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</si>
  <si>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</si>
  <si>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</si>
  <si>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</si>
  <si>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</si>
  <si>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</si>
  <si>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</si>
  <si>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</si>
  <si>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</si>
  <si>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</si>
  <si>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</si>
  <si>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</si>
  <si>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</si>
  <si>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</si>
  <si>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</si>
  <si>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</si>
  <si>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</si>
  <si>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</si>
  <si>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</si>
  <si>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</si>
  <si>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</si>
  <si>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</si>
  <si>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</si>
  <si>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</si>
  <si>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</si>
  <si>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</si>
  <si>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</si>
  <si>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</si>
  <si>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</si>
  <si>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</si>
  <si>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</si>
  <si>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</si>
  <si>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</si>
  <si>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</si>
  <si>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</si>
  <si>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</si>
  <si>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</si>
  <si>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</si>
  <si>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</si>
  <si>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</si>
  <si>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</si>
  <si>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</si>
  <si>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</si>
  <si>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</si>
  <si>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</si>
  <si>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</si>
  <si>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</si>
  <si>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</si>
  <si>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</si>
  <si>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</si>
  <si>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</si>
  <si>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</si>
  <si>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</si>
  <si>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</si>
  <si>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</si>
  <si>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</si>
  <si>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</si>
  <si>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</si>
  <si>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</si>
  <si>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</si>
  <si>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</si>
  <si>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</si>
  <si>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</si>
  <si>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</si>
  <si>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</si>
  <si>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</si>
  <si>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</si>
  <si>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</si>
  <si>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</si>
  <si>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</si>
  <si>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</si>
  <si>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</si>
  <si>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</si>
  <si>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</si>
  <si>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</si>
  <si>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</si>
  <si>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</si>
  <si>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</si>
  <si>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</si>
  <si>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</si>
  <si>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</si>
  <si>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</si>
  <si>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</si>
  <si>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</si>
  <si>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</si>
  <si>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</si>
  <si>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</si>
  <si>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</si>
  <si>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</si>
  <si>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</si>
  <si>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</si>
  <si>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</si>
  <si>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</si>
  <si>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</si>
  <si>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</si>
  <si>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</si>
  <si>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</si>
  <si>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</si>
  <si>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</si>
  <si>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</si>
  <si>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</si>
  <si>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</si>
  <si>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</si>
  <si>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</si>
  <si>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</si>
  <si>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</si>
  <si>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</si>
  <si>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</si>
  <si>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</si>
  <si>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</si>
  <si>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</si>
  <si>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</si>
  <si>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</si>
  <si>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</si>
  <si>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</si>
  <si>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</si>
  <si>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</si>
  <si>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</si>
  <si>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</si>
  <si>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</si>
  <si>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</si>
  <si>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</si>
  <si>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</si>
  <si>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</si>
  <si>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</si>
  <si>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</si>
  <si>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</si>
  <si>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</si>
  <si>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</si>
  <si>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</si>
  <si>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</si>
  <si>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</si>
  <si>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</si>
  <si>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</si>
  <si>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</si>
  <si>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</si>
  <si>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</si>
  <si>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</si>
  <si>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</si>
  <si>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</si>
  <si>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</si>
  <si>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</si>
  <si>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</si>
  <si>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</si>
  <si>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</si>
  <si>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</si>
  <si>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</si>
  <si>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</si>
  <si>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</si>
  <si>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</si>
  <si>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</si>
  <si>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</si>
  <si>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</si>
  <si>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</si>
  <si>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</si>
  <si>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</si>
  <si>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</si>
  <si>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</si>
  <si>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</si>
  <si>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</si>
  <si>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</si>
  <si>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</si>
  <si>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</si>
  <si>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</si>
  <si>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</si>
  <si>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</si>
  <si>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</si>
  <si>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</si>
  <si>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</si>
  <si>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</si>
  <si>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</si>
  <si>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</si>
  <si>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</si>
  <si>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</si>
  <si>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</si>
  <si>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</si>
  <si>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</si>
  <si>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</si>
  <si>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</si>
  <si>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</si>
  <si>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</si>
  <si>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</si>
  <si>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</si>
  <si>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</si>
  <si>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</si>
  <si>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</si>
  <si>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</si>
  <si>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</si>
  <si>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</si>
  <si>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</si>
  <si>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</si>
  <si>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</si>
  <si>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</si>
  <si>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</si>
  <si>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</si>
  <si>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</si>
  <si>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</si>
  <si>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</si>
  <si>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</si>
  <si>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</si>
  <si>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</si>
  <si>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</si>
  <si>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</si>
  <si>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</si>
  <si>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</si>
  <si>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</si>
  <si>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</si>
  <si>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</si>
  <si>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</si>
  <si>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</si>
  <si>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</si>
  <si>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</si>
  <si>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</si>
  <si>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</si>
  <si>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</si>
  <si>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</si>
  <si>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</si>
  <si>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</si>
  <si>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</si>
  <si>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</si>
  <si>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</si>
  <si>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</si>
  <si>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</si>
  <si>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</si>
  <si>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</si>
  <si>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</si>
  <si>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</si>
  <si>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</si>
  <si>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</si>
  <si>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</si>
  <si>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</si>
  <si>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</si>
  <si>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</si>
  <si>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</si>
  <si>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</si>
  <si>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</si>
  <si>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</si>
  <si>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</si>
  <si>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</si>
  <si>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</si>
  <si>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</si>
  <si>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</si>
  <si>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</si>
  <si>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</si>
  <si>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</si>
  <si>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</si>
  <si>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</si>
  <si>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</si>
  <si>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</si>
  <si>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</si>
  <si>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</si>
  <si>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</si>
  <si>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</si>
  <si>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</si>
  <si>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</si>
  <si>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</si>
  <si>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</si>
  <si>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</si>
  <si>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</si>
  <si>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</si>
  <si>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</si>
  <si>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</si>
  <si>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</si>
  <si>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</si>
  <si>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</si>
  <si>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</si>
  <si>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</si>
  <si>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</si>
  <si>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</si>
  <si>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</si>
  <si>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</si>
  <si>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</si>
  <si>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</si>
  <si>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</si>
  <si>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</si>
  <si>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</si>
  <si>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</si>
  <si>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</si>
  <si>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</si>
  <si>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</si>
  <si>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</si>
  <si>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</si>
  <si>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</si>
  <si>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</si>
  <si>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</si>
  <si>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</si>
  <si>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</si>
  <si>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</si>
  <si>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</si>
  <si>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</si>
  <si>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</si>
  <si>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</si>
  <si>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</si>
  <si>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</si>
  <si>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</si>
  <si>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</si>
  <si>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</si>
  <si>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</si>
  <si>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</si>
  <si>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</si>
  <si>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</si>
  <si>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</si>
  <si>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</si>
  <si>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</si>
  <si>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</si>
  <si>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</si>
  <si>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</si>
  <si>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</si>
  <si>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</si>
  <si>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</si>
  <si>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</si>
  <si>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</si>
  <si>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</si>
  <si>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</si>
  <si>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</si>
  <si>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</si>
  <si>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</si>
  <si>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</si>
  <si>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</si>
  <si>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</si>
  <si>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</si>
  <si>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</si>
  <si>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</si>
  <si>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</si>
  <si>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</si>
  <si>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</si>
  <si>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</si>
  <si>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</si>
  <si>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</si>
  <si>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</si>
  <si>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</si>
  <si>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</si>
  <si>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</si>
  <si>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</si>
  <si>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</si>
  <si>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</si>
  <si>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</si>
  <si>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</si>
  <si>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</si>
  <si>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</si>
  <si>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</si>
  <si>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</si>
  <si>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</si>
  <si>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</si>
  <si>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</si>
  <si>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</si>
  <si>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</si>
  <si>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</si>
  <si>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</si>
  <si>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</si>
  <si>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</si>
  <si>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</si>
  <si>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</si>
  <si>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</si>
  <si>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</si>
  <si>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</si>
  <si>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</si>
  <si>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</si>
  <si>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</si>
  <si>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</si>
  <si>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</si>
  <si>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</si>
  <si>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</si>
  <si>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</si>
  <si>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</si>
  <si>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</si>
  <si>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</si>
  <si>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</si>
  <si>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</si>
  <si>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</si>
  <si>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</si>
  <si>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</si>
  <si>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</si>
  <si>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</si>
  <si>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</si>
  <si>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</si>
  <si>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</si>
  <si>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</si>
  <si>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</si>
  <si>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</si>
  <si>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</si>
  <si>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</si>
  <si>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</si>
  <si>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</si>
  <si>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</si>
  <si>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</si>
  <si>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</si>
  <si>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</si>
  <si>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</si>
  <si>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</si>
  <si>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</si>
  <si>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</si>
  <si>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</si>
  <si>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</si>
  <si>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</si>
  <si>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</si>
  <si>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</si>
  <si>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</si>
  <si>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</si>
  <si>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</si>
  <si>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</si>
  <si>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</si>
  <si>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</si>
  <si>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</si>
  <si>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</si>
  <si>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</si>
  <si>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</si>
  <si>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</si>
  <si>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</si>
  <si>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</si>
  <si>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</si>
  <si>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</si>
  <si>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</si>
  <si>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</si>
  <si>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</si>
  <si>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</si>
  <si>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</si>
  <si>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</si>
  <si>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</si>
  <si>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</si>
  <si>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</si>
  <si>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</si>
  <si>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</si>
  <si>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</si>
  <si>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</si>
  <si>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</si>
  <si>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</si>
  <si>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</si>
  <si>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</si>
  <si>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</si>
  <si>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</si>
  <si>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</si>
  <si>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</si>
  <si>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</si>
  <si>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</si>
  <si>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</si>
  <si>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</si>
  <si>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</si>
  <si>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</si>
  <si>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</si>
  <si>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</si>
  <si>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</si>
  <si>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</si>
  <si>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</si>
  <si>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</si>
  <si>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</si>
  <si>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</si>
  <si>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</si>
  <si>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</si>
  <si>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</si>
  <si>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</si>
  <si>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</si>
  <si>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</si>
  <si>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</si>
  <si>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</si>
  <si>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</si>
  <si>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</si>
  <si>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</si>
  <si>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</si>
  <si>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</si>
  <si>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</si>
  <si>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</si>
  <si>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</si>
  <si>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</si>
  <si>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</si>
  <si>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</si>
  <si>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</si>
  <si>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</si>
  <si>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</si>
  <si>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</si>
  <si>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</si>
  <si>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</si>
  <si>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</si>
  <si>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</si>
  <si>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</si>
  <si>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</si>
  <si>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</si>
  <si>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</si>
  <si>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</si>
  <si>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</si>
  <si>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</si>
  <si>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</si>
  <si>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</si>
  <si>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</si>
  <si>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</si>
  <si>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</si>
  <si>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</si>
  <si>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</si>
  <si>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</si>
  <si>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</si>
  <si>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</si>
  <si>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</si>
  <si>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</si>
  <si>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</si>
  <si>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</si>
  <si>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</si>
  <si>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</si>
  <si>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</si>
  <si>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</si>
  <si>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</si>
  <si>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</si>
  <si>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</si>
  <si>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</si>
  <si>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</si>
  <si>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</si>
  <si>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</si>
  <si>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</si>
  <si>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</si>
  <si>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</si>
  <si>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</si>
  <si>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</si>
  <si>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</si>
  <si>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</si>
  <si>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</si>
  <si>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</si>
  <si>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</si>
  <si>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</si>
  <si>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</si>
  <si>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</si>
  <si>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</si>
  <si>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</si>
  <si>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</si>
  <si>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</si>
  <si>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</si>
  <si>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</si>
  <si>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</si>
  <si>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</si>
  <si>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</si>
  <si>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</si>
  <si>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</si>
  <si>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</si>
  <si>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</si>
  <si>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</si>
  <si>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</si>
  <si>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</si>
  <si>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</si>
  <si>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</si>
  <si>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</si>
  <si>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</si>
  <si>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</si>
  <si>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</si>
  <si>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</si>
  <si>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</si>
  <si>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</si>
  <si>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</si>
  <si>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</si>
  <si>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</si>
  <si>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</si>
  <si>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</si>
  <si>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</si>
  <si>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</si>
  <si>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</si>
  <si>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</si>
  <si>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</si>
  <si>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</si>
  <si>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</si>
  <si>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</si>
  <si>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</si>
  <si>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</si>
  <si>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</si>
  <si>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</si>
  <si>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</si>
  <si>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</si>
  <si>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</si>
  <si>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</si>
  <si>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</si>
  <si>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</si>
  <si>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</si>
  <si>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</si>
  <si>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</si>
  <si>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</si>
  <si>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</si>
  <si>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</si>
  <si>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</si>
  <si>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</si>
  <si>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</si>
  <si>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</si>
  <si>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</si>
  <si>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</si>
  <si>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</si>
  <si>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</si>
  <si>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</si>
  <si>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</si>
  <si>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</si>
  <si>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</si>
  <si>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</si>
  <si>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</si>
  <si>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</si>
  <si>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</si>
  <si>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</si>
  <si>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</si>
  <si>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</si>
  <si>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</si>
  <si>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</si>
  <si>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</si>
  <si>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</si>
  <si>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</si>
  <si>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</si>
  <si>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</si>
  <si>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</si>
  <si>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</si>
  <si>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</si>
  <si>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</si>
  <si>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</si>
  <si>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</si>
  <si>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</si>
  <si>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</si>
  <si>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</si>
  <si>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</si>
  <si>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</si>
  <si>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</si>
  <si>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</si>
  <si>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</si>
  <si>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</si>
  <si>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</si>
  <si>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</si>
  <si>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</si>
  <si>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</si>
  <si>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</si>
  <si>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</si>
  <si>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</si>
  <si>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</si>
  <si>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</si>
  <si>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</si>
  <si>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</si>
  <si>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</si>
  <si>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</si>
  <si>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</si>
  <si>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</si>
  <si>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</si>
  <si>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</si>
  <si>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</si>
  <si>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</si>
  <si>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</si>
  <si>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</si>
  <si>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</si>
  <si>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</si>
  <si>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</si>
  <si>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</si>
  <si>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</si>
  <si>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</si>
  <si>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</si>
  <si>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</si>
  <si>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</si>
  <si>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</si>
  <si>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</si>
  <si>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</si>
  <si>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</si>
  <si>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</si>
  <si>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</si>
  <si>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</si>
  <si>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</si>
  <si>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</si>
  <si>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</si>
  <si>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</si>
  <si>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</si>
  <si>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</si>
  <si>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</si>
  <si>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</si>
  <si>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</si>
  <si>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</si>
  <si>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</si>
  <si>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</si>
  <si>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</si>
  <si>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</si>
  <si>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</si>
  <si>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</si>
  <si>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</si>
  <si>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</si>
  <si>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</si>
  <si>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</si>
  <si>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</si>
  <si>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</si>
  <si>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</si>
  <si>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</si>
  <si>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</si>
  <si>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</si>
  <si>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</si>
  <si>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</si>
  <si>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</si>
  <si>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</si>
  <si>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</si>
  <si>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</si>
  <si>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</si>
  <si>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</si>
  <si>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</si>
  <si>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</si>
  <si>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</si>
  <si>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</si>
  <si>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</si>
  <si>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</si>
  <si>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</si>
  <si>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</si>
  <si>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</si>
  <si>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</si>
  <si>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</si>
  <si>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</si>
  <si>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</si>
  <si>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</si>
  <si>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</si>
  <si>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</si>
  <si>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</si>
  <si>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</si>
  <si>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</si>
  <si>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</si>
  <si>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</si>
  <si>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</si>
  <si>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</si>
  <si>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</si>
  <si>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</si>
  <si>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</si>
  <si>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</si>
  <si>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</si>
  <si>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</si>
  <si>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</si>
  <si>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</si>
  <si>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</si>
  <si>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</si>
  <si>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</si>
  <si>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</si>
  <si>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</si>
  <si>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</si>
  <si>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</si>
  <si>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</si>
  <si>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</si>
  <si>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</si>
  <si>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</si>
  <si>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</si>
  <si>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</si>
  <si>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</si>
  <si>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</si>
  <si>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</si>
  <si>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</si>
  <si>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</si>
  <si>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</si>
  <si>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</si>
  <si>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</si>
  <si>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</si>
  <si>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</si>
  <si>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</si>
  <si>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</si>
  <si>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</si>
  <si>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</si>
  <si>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</si>
  <si>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</si>
  <si>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</si>
  <si>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</si>
  <si>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</si>
  <si>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</si>
  <si>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</si>
  <si>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</si>
  <si>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</si>
  <si>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</si>
  <si>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</si>
  <si>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</si>
  <si>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</si>
  <si>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</si>
  <si>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</si>
  <si>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</si>
  <si>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</si>
  <si>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</si>
  <si>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</si>
  <si>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</si>
  <si>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</si>
  <si>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</si>
  <si>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</si>
  <si>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</si>
  <si>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</si>
  <si>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</si>
  <si>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</si>
  <si>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</si>
  <si>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</si>
  <si>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</si>
  <si>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</si>
  <si>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</si>
  <si>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</si>
  <si>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</si>
  <si>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</si>
  <si>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</si>
  <si>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</si>
  <si>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</si>
  <si>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</si>
  <si>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</si>
  <si>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</si>
  <si>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</si>
  <si>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</si>
  <si>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</si>
  <si>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</si>
  <si>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</si>
  <si>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</si>
  <si>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</si>
  <si>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</si>
  <si>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</si>
  <si>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</si>
  <si>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</si>
  <si>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</si>
  <si>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</si>
  <si>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</si>
  <si>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</si>
  <si>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</si>
  <si>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</si>
  <si>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</si>
  <si>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</si>
  <si>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</si>
  <si>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</si>
  <si>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</si>
  <si>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</si>
  <si>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</si>
  <si>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</si>
  <si>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</si>
  <si>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</si>
  <si>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</si>
  <si>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</si>
  <si>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</si>
  <si>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</si>
  <si>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</si>
  <si>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</si>
  <si>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</si>
  <si>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</si>
  <si>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</si>
  <si>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</si>
  <si>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</si>
  <si>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</si>
  <si>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</si>
  <si>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</si>
  <si>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</si>
  <si>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</si>
  <si>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</si>
  <si>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</si>
  <si>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</si>
  <si>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</si>
  <si>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</si>
  <si>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</si>
  <si>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</si>
  <si>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</si>
  <si>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</si>
  <si>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</si>
  <si>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</si>
  <si>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</si>
  <si>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</si>
  <si>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</si>
  <si>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</si>
  <si>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</si>
  <si>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</si>
  <si>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</si>
  <si>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</si>
  <si>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</si>
  <si>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</si>
  <si>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</si>
  <si>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</si>
  <si>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</si>
  <si>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</si>
  <si>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</si>
  <si>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</si>
  <si>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</si>
  <si>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</si>
  <si>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</si>
  <si>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</si>
  <si>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</si>
  <si>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</si>
  <si>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</si>
  <si>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</si>
  <si>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</si>
  <si>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</si>
  <si>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</si>
  <si>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</si>
  <si>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</si>
  <si>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</si>
  <si>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</si>
  <si>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</si>
  <si>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</si>
  <si>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</si>
  <si>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</si>
  <si>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</si>
  <si>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</si>
  <si>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</si>
  <si>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</si>
  <si>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</si>
  <si>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</si>
  <si>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</si>
  <si>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</si>
  <si>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</si>
  <si>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</si>
  <si>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</si>
  <si>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</si>
  <si>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</si>
  <si>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</si>
  <si>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</si>
  <si>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</si>
  <si>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</si>
  <si>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</si>
  <si>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</si>
  <si>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</si>
  <si>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</si>
  <si>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</si>
  <si>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</si>
  <si>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</si>
  <si>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</si>
  <si>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</si>
  <si>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</si>
  <si>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</si>
  <si>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</si>
  <si>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</si>
  <si>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</si>
  <si>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</si>
  <si>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</si>
  <si>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</si>
  <si>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</si>
  <si>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</si>
  <si>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</si>
  <si>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</si>
  <si>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</si>
  <si>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</si>
  <si>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</si>
  <si>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</si>
  <si>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</si>
  <si>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</si>
  <si>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</si>
  <si>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</si>
  <si>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</si>
  <si>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</si>
  <si>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</si>
  <si>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</si>
  <si>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</si>
  <si>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</si>
  <si>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</si>
  <si>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</si>
  <si>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</si>
  <si>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</si>
  <si>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</si>
  <si>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</si>
  <si>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</si>
  <si>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</si>
  <si>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</si>
  <si>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</si>
  <si>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</si>
  <si>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</si>
  <si>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</si>
  <si>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</si>
  <si>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</si>
  <si>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</si>
  <si>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</si>
  <si>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</si>
  <si>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</si>
  <si>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</si>
  <si>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</si>
  <si>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</si>
  <si>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</si>
  <si>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</si>
  <si>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</si>
  <si>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</si>
  <si>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</si>
  <si>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</si>
  <si>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</si>
  <si>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</si>
  <si>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</si>
  <si>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</si>
  <si>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</si>
  <si>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</si>
  <si>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</si>
  <si>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</si>
  <si>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</si>
  <si>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</si>
  <si>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</si>
  <si>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</si>
  <si>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</si>
  <si>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</si>
  <si>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</si>
  <si>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</si>
  <si>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</si>
  <si>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</si>
  <si>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</si>
  <si>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</si>
  <si>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</si>
  <si>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</si>
  <si>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</si>
  <si>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</si>
  <si>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</si>
  <si>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</si>
  <si>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</si>
  <si>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</si>
  <si>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</si>
  <si>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</si>
  <si>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</si>
  <si>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</si>
  <si>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</si>
  <si>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</si>
  <si>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</si>
  <si>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</si>
  <si>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</si>
  <si>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</si>
  <si>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</si>
  <si>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</si>
  <si>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</si>
  <si>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</si>
  <si>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</si>
  <si>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</si>
  <si>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</si>
  <si>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</si>
  <si>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</si>
  <si>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</si>
  <si>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</si>
  <si>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</si>
  <si>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</si>
  <si>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</si>
  <si>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</si>
  <si>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</si>
  <si>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</si>
  <si>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</si>
  <si>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</si>
  <si>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</si>
  <si>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</si>
  <si>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</si>
  <si>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</si>
  <si>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</si>
  <si>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</si>
  <si>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</si>
  <si>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</si>
  <si>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</si>
  <si>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</si>
  <si>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</si>
  <si>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</si>
  <si>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</si>
  <si>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</si>
  <si>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</si>
  <si>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</si>
  <si>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</si>
  <si>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</si>
  <si>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</si>
  <si>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</si>
  <si>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</si>
  <si>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</si>
  <si>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</si>
  <si>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</si>
  <si>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</si>
  <si>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</si>
  <si>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</si>
  <si>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</si>
  <si>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</si>
  <si>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</si>
  <si>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</si>
  <si>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</si>
  <si>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</si>
  <si>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</si>
  <si>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</si>
  <si>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</si>
  <si>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</si>
  <si>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</si>
  <si>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</si>
  <si>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</si>
  <si>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</si>
  <si>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</si>
  <si>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</si>
  <si>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</si>
  <si>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</si>
  <si>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</si>
  <si>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</si>
  <si>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</si>
  <si>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</si>
  <si>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</si>
  <si>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</si>
  <si>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</si>
  <si>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</si>
  <si>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</si>
  <si>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</si>
  <si>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</si>
  <si>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</si>
  <si>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</si>
  <si>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</si>
  <si>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</si>
  <si>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</si>
  <si>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</si>
  <si>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</si>
  <si>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</si>
  <si>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</si>
  <si>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</si>
  <si>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</si>
  <si>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</si>
  <si>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</si>
  <si>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</si>
  <si>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</si>
  <si>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</si>
  <si>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</si>
  <si>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</si>
  <si>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</si>
  <si>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</si>
  <si>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</si>
  <si>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</si>
  <si>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</si>
  <si>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</si>
  <si>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</si>
  <si>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</si>
  <si>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</si>
  <si>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</si>
  <si>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</si>
  <si>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</si>
  <si>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</si>
  <si>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</si>
  <si>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</si>
  <si>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</si>
  <si>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</si>
  <si>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</si>
  <si>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</si>
  <si>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</si>
  <si>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</si>
  <si>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</si>
  <si>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</si>
  <si>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</si>
  <si>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</si>
  <si>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</si>
  <si>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</si>
  <si>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</si>
  <si>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</si>
  <si>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</si>
  <si>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</si>
  <si>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</si>
  <si>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</si>
  <si>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</si>
  <si>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</si>
  <si>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</si>
  <si>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</si>
  <si>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</si>
  <si>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</si>
  <si>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</si>
  <si>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</si>
  <si>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</si>
  <si>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</si>
  <si>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</si>
  <si>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</si>
  <si>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</si>
  <si>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</si>
  <si>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</si>
  <si>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</si>
  <si>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</si>
  <si>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</si>
  <si>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</si>
  <si>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</si>
  <si>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</si>
  <si>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</si>
  <si>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</si>
  <si>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</si>
  <si>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</si>
  <si>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</si>
  <si>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</si>
  <si>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</si>
  <si>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</si>
  <si>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</si>
  <si>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</si>
  <si>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</si>
  <si>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</si>
  <si>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</si>
  <si>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</si>
  <si>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</si>
  <si>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</si>
  <si>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</si>
  <si>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</si>
  <si>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</si>
  <si>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</si>
  <si>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</si>
  <si>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</si>
  <si>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</si>
  <si>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</si>
  <si>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</si>
  <si>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</si>
  <si>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</si>
  <si>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</si>
  <si>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</si>
  <si>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</si>
  <si>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</si>
  <si>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</si>
  <si>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</si>
  <si>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</si>
  <si>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</si>
  <si>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</si>
  <si>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</si>
  <si>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</si>
  <si>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</si>
  <si>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</si>
  <si>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</si>
  <si>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</si>
  <si>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</si>
  <si>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</si>
  <si>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</si>
  <si>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</si>
  <si>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</si>
  <si>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</si>
  <si>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</si>
  <si>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</si>
  <si>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</si>
  <si>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</si>
  <si>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</si>
  <si>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</si>
  <si>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</si>
  <si>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</si>
  <si>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</si>
  <si>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</si>
  <si>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</si>
  <si>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</si>
  <si>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</si>
  <si>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</si>
  <si>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</si>
  <si>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</si>
  <si>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</si>
  <si>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</si>
  <si>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</si>
  <si>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</si>
  <si>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</si>
  <si>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</si>
  <si>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</si>
  <si>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</si>
  <si>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</si>
  <si>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</si>
  <si>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</si>
  <si>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</si>
  <si>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</si>
  <si>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</si>
  <si>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</si>
  <si>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</si>
  <si>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</si>
  <si>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</si>
  <si>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</si>
  <si>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</si>
  <si>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</si>
  <si>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</si>
  <si>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</si>
  <si>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</si>
  <si>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</si>
  <si>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</si>
  <si>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</si>
  <si>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</si>
  <si>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</si>
  <si>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</si>
  <si>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</si>
  <si>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</si>
  <si>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</si>
  <si>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</si>
  <si>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</si>
  <si>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</si>
  <si>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</si>
  <si>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</si>
  <si>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</si>
  <si>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</si>
  <si>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</si>
  <si>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</si>
  <si>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</si>
  <si>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</si>
  <si>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</si>
  <si>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</si>
  <si>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</si>
  <si>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</si>
  <si>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</si>
  <si>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</si>
  <si>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</si>
  <si>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</si>
  <si>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</si>
  <si>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</si>
  <si>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</si>
  <si>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</si>
  <si>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</si>
  <si>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</si>
  <si>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</si>
  <si>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</si>
  <si>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</si>
  <si>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</si>
  <si>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</si>
  <si>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</si>
  <si>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</si>
  <si>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</si>
  <si>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</si>
  <si>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</si>
  <si>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</si>
  <si>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</si>
  <si>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</si>
  <si>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</si>
  <si>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</si>
  <si>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</si>
  <si>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</si>
  <si>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</si>
  <si>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</si>
  <si>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</si>
  <si>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</si>
  <si>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</si>
  <si>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</si>
  <si>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</si>
  <si>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</si>
  <si>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</si>
  <si>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</si>
  <si>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</si>
  <si>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</si>
  <si>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</si>
  <si>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</si>
  <si>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</si>
  <si>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</si>
  <si>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</si>
  <si>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</si>
  <si>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</si>
  <si>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</si>
  <si>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</si>
  <si>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</si>
  <si>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</si>
  <si>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</si>
  <si>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</si>
  <si>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</si>
  <si>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</si>
  <si>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</si>
  <si>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</si>
  <si>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</si>
  <si>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</si>
  <si>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</si>
  <si>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</si>
  <si>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</si>
  <si>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</si>
  <si>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</si>
  <si>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</si>
  <si>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</si>
  <si>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</si>
  <si>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</si>
  <si>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</si>
  <si>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</si>
  <si>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</si>
  <si>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</si>
  <si>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</si>
  <si>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</si>
  <si>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</si>
  <si>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</si>
  <si>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</si>
  <si>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</si>
  <si>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</si>
  <si>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</si>
  <si>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</si>
  <si>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</si>
  <si>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</si>
  <si>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</si>
  <si>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</si>
  <si>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</si>
  <si>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</si>
  <si>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</si>
  <si>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</si>
  <si>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</si>
  <si>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</si>
  <si>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</si>
  <si>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</si>
  <si>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</si>
  <si>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</si>
  <si>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</si>
  <si>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</si>
  <si>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</si>
  <si>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</si>
  <si>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</si>
  <si>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</si>
  <si>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</si>
  <si>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</si>
  <si>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</si>
  <si>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</si>
  <si>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</si>
  <si>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</si>
  <si>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</si>
  <si>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</si>
  <si>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</si>
  <si>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</si>
  <si>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</si>
  <si>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</si>
  <si>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</si>
  <si>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</si>
  <si>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</si>
  <si>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</si>
  <si>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</si>
  <si>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</si>
  <si>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</si>
  <si>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</si>
  <si>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</si>
  <si>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</si>
  <si>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</si>
  <si>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</si>
  <si>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</si>
  <si>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</si>
  <si>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</si>
  <si>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</si>
  <si>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</si>
  <si>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</si>
  <si>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</si>
  <si>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</si>
  <si>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</si>
  <si>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</si>
  <si>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</si>
  <si>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</si>
  <si>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</si>
  <si>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</si>
  <si>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</si>
  <si>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</si>
  <si>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</si>
  <si>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</si>
  <si>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</si>
  <si>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</si>
  <si>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</si>
  <si>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</si>
  <si>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</si>
  <si>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</si>
  <si>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</si>
  <si>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</si>
  <si>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</si>
  <si>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</si>
  <si>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</si>
  <si>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</si>
  <si>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</si>
  <si>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</si>
  <si>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</si>
  <si>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</si>
  <si>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</si>
  <si>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</si>
  <si>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</si>
  <si>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</si>
  <si>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</si>
  <si>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</si>
  <si>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</si>
  <si>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</si>
  <si>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</si>
  <si>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</si>
  <si>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</si>
  <si>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</si>
  <si>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</si>
  <si>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</si>
  <si>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</si>
  <si>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</si>
  <si>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</si>
  <si>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</si>
  <si>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</si>
  <si>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</si>
  <si>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</si>
  <si>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</si>
  <si>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</si>
  <si>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</si>
  <si>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</si>
  <si>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</si>
  <si>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</si>
  <si>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</si>
  <si>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</si>
  <si>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</si>
  <si>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</si>
  <si>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</si>
  <si>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</si>
  <si>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</si>
  <si>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</si>
  <si>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</si>
  <si>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</si>
  <si>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</si>
  <si>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</si>
  <si>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</si>
  <si>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</si>
  <si>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</si>
  <si>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</si>
  <si>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</si>
  <si>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</si>
  <si>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</si>
  <si>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</si>
  <si>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</si>
  <si>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</si>
  <si>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</si>
  <si>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</si>
  <si>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</si>
  <si>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</si>
  <si>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</si>
  <si>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</si>
  <si>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</si>
  <si>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</si>
  <si>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</si>
  <si>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</si>
  <si>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</si>
  <si>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</si>
  <si>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</si>
  <si>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</si>
  <si>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</si>
  <si>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</si>
  <si>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</si>
  <si>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</si>
  <si>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</si>
  <si>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</si>
  <si>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</si>
  <si>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</si>
  <si>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</si>
  <si>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</si>
  <si>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</si>
  <si>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</si>
  <si>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</si>
  <si>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</si>
  <si>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</si>
  <si>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</si>
  <si>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</si>
  <si>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</si>
  <si>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</si>
  <si>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</si>
  <si>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</si>
  <si>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</si>
  <si>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</si>
  <si>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</si>
  <si>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</si>
  <si>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</si>
  <si>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</si>
  <si>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</si>
  <si>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</si>
  <si>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</si>
  <si>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</si>
  <si>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</si>
  <si>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</si>
  <si>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</si>
  <si>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</si>
  <si>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</si>
  <si>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</si>
  <si>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</si>
  <si>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</si>
  <si>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</si>
  <si>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</si>
  <si>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</si>
  <si>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</si>
  <si>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</si>
  <si>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</si>
  <si>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</si>
  <si>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</si>
  <si>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</si>
  <si>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</si>
  <si>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</si>
  <si>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</si>
  <si>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</si>
  <si>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</si>
  <si>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</si>
  <si>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</si>
  <si>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</si>
  <si>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</si>
  <si>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</si>
  <si>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</si>
  <si>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</si>
  <si>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</si>
  <si>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</si>
  <si>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</si>
  <si>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</si>
  <si>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</si>
  <si>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</si>
  <si>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</si>
  <si>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</si>
  <si>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</si>
  <si>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</si>
  <si>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</si>
  <si>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</si>
  <si>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</si>
  <si>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</si>
  <si>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</si>
  <si>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</si>
  <si>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</si>
  <si>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</si>
  <si>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</si>
  <si>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</si>
  <si>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</si>
  <si>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</si>
  <si>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</si>
  <si>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</si>
  <si>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</si>
  <si>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</si>
  <si>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</si>
  <si>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</si>
  <si>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</si>
  <si>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</si>
  <si>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</si>
  <si>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</si>
  <si>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</si>
  <si>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</si>
  <si>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</si>
  <si>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</si>
  <si>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</si>
  <si>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</si>
  <si>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</si>
  <si>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</si>
  <si>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</si>
  <si>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</si>
  <si>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</si>
  <si>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</si>
  <si>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</si>
  <si>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</si>
  <si>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</si>
  <si>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</si>
  <si>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</si>
  <si>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</si>
  <si>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</si>
  <si>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</si>
  <si>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</si>
  <si>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</si>
  <si>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</si>
  <si>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</si>
  <si>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</si>
  <si>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</si>
  <si>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</si>
  <si>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</si>
  <si>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</si>
  <si>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</si>
  <si>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</si>
  <si>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</si>
  <si>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</si>
  <si>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</si>
  <si>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</si>
  <si>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</si>
  <si>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</si>
  <si>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</si>
  <si>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</si>
  <si>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</si>
  <si>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</si>
  <si>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</si>
  <si>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</si>
  <si>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</si>
  <si>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</si>
  <si>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</si>
  <si>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</si>
  <si>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</si>
  <si>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</si>
  <si>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</si>
  <si>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</si>
  <si>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</si>
  <si>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</si>
  <si>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</si>
  <si>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</si>
  <si>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</si>
  <si>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</si>
  <si>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</si>
  <si>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</si>
  <si>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</si>
  <si>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</si>
  <si>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</si>
  <si>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</si>
  <si>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</si>
  <si>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</si>
  <si>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</si>
  <si>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</si>
  <si>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</si>
  <si>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</si>
  <si>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</si>
  <si>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</si>
  <si>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</si>
  <si>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</si>
  <si>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</si>
  <si>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</si>
  <si>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</si>
  <si>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</si>
  <si>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</si>
  <si>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</si>
  <si>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</si>
  <si>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</si>
  <si>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</si>
  <si>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</si>
  <si>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</si>
  <si>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</si>
  <si>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</si>
  <si>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</si>
  <si>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</si>
  <si>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</si>
  <si>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</si>
  <si>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</si>
  <si>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</si>
  <si>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</si>
  <si>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</si>
  <si>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</si>
  <si>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</si>
  <si>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</si>
  <si>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</si>
  <si>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</si>
  <si>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</si>
  <si>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</si>
  <si>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</si>
  <si>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</si>
  <si>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</si>
  <si>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</si>
  <si>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</si>
  <si>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</si>
  <si>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</si>
  <si>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</si>
  <si>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</si>
  <si>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</si>
  <si>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</si>
  <si>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</si>
  <si>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</si>
  <si>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</si>
  <si>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</si>
  <si>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</si>
  <si>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</si>
  <si>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</si>
  <si>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</si>
  <si>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</si>
  <si>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</si>
  <si>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</si>
  <si>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</si>
  <si>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</si>
  <si>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</si>
  <si>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</si>
  <si>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</si>
  <si>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</si>
  <si>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</si>
  <si>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</si>
  <si>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</si>
  <si>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</si>
  <si>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</si>
  <si>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</si>
  <si>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</si>
  <si>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</si>
  <si>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</si>
  <si>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</si>
  <si>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</si>
  <si>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</si>
  <si>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</si>
  <si>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</si>
  <si>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</si>
  <si>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</si>
  <si>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</si>
  <si>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</si>
  <si>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</si>
  <si>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</si>
  <si>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</si>
  <si>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</si>
  <si>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</si>
  <si>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</si>
  <si>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</si>
  <si>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</si>
  <si>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</si>
  <si>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</si>
  <si>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</si>
  <si>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</si>
  <si>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</si>
  <si>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</si>
  <si>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</si>
  <si>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</si>
  <si>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</si>
  <si>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</si>
  <si>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</si>
  <si>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</si>
  <si>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</si>
  <si>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</si>
  <si>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</si>
  <si>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</si>
  <si>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</si>
  <si>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</si>
  <si>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</si>
  <si>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</si>
  <si>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</si>
  <si>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</si>
  <si>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</si>
  <si>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</si>
  <si>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</si>
  <si>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</si>
  <si>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</si>
  <si>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</si>
  <si>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</si>
  <si>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</si>
  <si>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</si>
  <si>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</si>
  <si>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</si>
  <si>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</si>
  <si>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</si>
  <si>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</si>
  <si>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</si>
  <si>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</si>
  <si>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</si>
  <si>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</si>
  <si>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</si>
  <si>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</si>
  <si>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</si>
  <si>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</si>
  <si>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</si>
  <si>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</si>
  <si>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</si>
  <si>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</si>
  <si>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</si>
  <si>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</si>
  <si>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</si>
  <si>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</si>
  <si>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</si>
  <si>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</si>
  <si>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</si>
  <si>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</si>
  <si>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</si>
  <si>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</si>
  <si>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</si>
  <si>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</si>
  <si>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</si>
  <si>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</si>
  <si>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</si>
  <si>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</si>
  <si>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</si>
  <si>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</si>
  <si>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</si>
  <si>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</si>
  <si>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</si>
  <si>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</si>
  <si>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</si>
  <si>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</si>
  <si>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</si>
  <si>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</si>
  <si>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</si>
  <si>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</si>
  <si>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</si>
  <si>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</si>
  <si>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</si>
  <si>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</si>
  <si>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</si>
  <si>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</si>
  <si>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</si>
  <si>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</si>
  <si>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</si>
  <si>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</si>
  <si>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</si>
  <si>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</si>
  <si>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</si>
  <si>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</si>
  <si>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</si>
  <si>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</si>
  <si>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</si>
  <si>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</si>
  <si>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</si>
  <si>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</si>
  <si>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</si>
  <si>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</si>
  <si>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</si>
  <si>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</si>
  <si>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</si>
  <si>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</si>
  <si>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</si>
  <si>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</si>
  <si>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</si>
  <si>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</si>
  <si>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</si>
  <si>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</si>
  <si>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</si>
  <si>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</si>
  <si>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</si>
  <si>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</si>
  <si>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</si>
  <si>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</si>
  <si>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</si>
  <si>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</si>
  <si>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</si>
  <si>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</si>
  <si>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</si>
  <si>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</si>
  <si>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</si>
  <si>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</si>
  <si>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</si>
  <si>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</si>
  <si>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</si>
  <si>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</si>
  <si>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</si>
  <si>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</si>
  <si>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</si>
  <si>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</si>
  <si>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</si>
  <si>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</si>
  <si>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</si>
  <si>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</si>
  <si>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</si>
  <si>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</si>
  <si>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</si>
  <si>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</si>
  <si>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</si>
  <si>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</si>
  <si>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</si>
  <si>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</si>
  <si>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</si>
  <si>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</si>
  <si>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</si>
  <si>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</si>
  <si>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</si>
  <si>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</si>
  <si>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</si>
  <si>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</si>
  <si>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</si>
  <si>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</si>
  <si>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</si>
  <si>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</si>
  <si>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</si>
  <si>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</si>
  <si>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</si>
  <si>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</si>
  <si>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</si>
  <si>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</si>
  <si>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</si>
  <si>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</si>
  <si>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</si>
  <si>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</si>
  <si>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</si>
  <si>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</si>
  <si>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</si>
  <si>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</si>
  <si>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</si>
  <si>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</si>
  <si>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</si>
  <si>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</si>
  <si>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</si>
  <si>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</si>
  <si>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</si>
  <si>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</si>
  <si>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</si>
  <si>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</si>
  <si>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</si>
  <si>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</si>
  <si>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</si>
  <si>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</si>
  <si>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</si>
  <si>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</si>
  <si>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</si>
  <si>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</si>
  <si>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</si>
  <si>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</si>
  <si>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</si>
  <si>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</si>
  <si>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</si>
  <si>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</si>
  <si>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</si>
  <si>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</si>
  <si>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</si>
  <si>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</si>
  <si>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</si>
  <si>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</si>
  <si>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</si>
  <si>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</si>
  <si>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</si>
  <si>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</si>
  <si>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</si>
  <si>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</si>
  <si>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</si>
  <si>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</si>
  <si>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</si>
  <si>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</si>
  <si>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</si>
  <si>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</si>
  <si>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</si>
  <si>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</si>
  <si>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</si>
  <si>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</si>
  <si>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</si>
  <si>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</si>
  <si>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</si>
  <si>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</si>
  <si>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</si>
  <si>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</si>
  <si>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</si>
  <si>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</si>
  <si>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</si>
  <si>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</si>
  <si>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</si>
  <si>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</si>
  <si>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</si>
  <si>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</si>
  <si>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</si>
  <si>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</si>
  <si>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</si>
  <si>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</si>
  <si>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</si>
  <si>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</si>
  <si>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</si>
  <si>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</si>
  <si>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</si>
  <si>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</si>
  <si>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</si>
  <si>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</si>
  <si>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</si>
  <si>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</si>
  <si>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</si>
  <si>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</si>
  <si>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</si>
  <si>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</si>
  <si>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</si>
  <si>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</si>
  <si>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</si>
  <si>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</si>
  <si>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</si>
  <si>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</si>
  <si>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</si>
  <si>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</si>
  <si>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</si>
  <si>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</si>
  <si>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</si>
  <si>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</si>
  <si>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</si>
  <si>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</si>
  <si>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</si>
  <si>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</si>
  <si>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</si>
  <si>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</si>
  <si>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</si>
  <si>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</si>
  <si>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</si>
  <si>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</si>
  <si>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</si>
  <si>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</si>
  <si>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</si>
  <si>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</si>
  <si>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</si>
  <si>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</si>
  <si>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</si>
  <si>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</si>
  <si>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</si>
  <si>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</si>
  <si>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</si>
  <si>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</si>
  <si>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</si>
  <si>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</si>
  <si>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</si>
  <si>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</si>
  <si>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</si>
  <si>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</si>
  <si>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</si>
  <si>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</si>
  <si>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</si>
  <si>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</si>
  <si>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</si>
  <si>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</si>
  <si>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</si>
  <si>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</si>
  <si>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</si>
  <si>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</si>
  <si>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</si>
  <si>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</si>
  <si>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</si>
  <si>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</si>
  <si>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</si>
  <si>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</si>
  <si>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</si>
  <si>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</si>
  <si>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</si>
  <si>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</si>
  <si>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</si>
  <si>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</si>
  <si>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</si>
  <si>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</si>
  <si>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</si>
  <si>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</si>
  <si>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</si>
  <si>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</si>
  <si>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</si>
  <si>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</si>
  <si>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</si>
  <si>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</si>
  <si>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</si>
  <si>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</si>
  <si>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</si>
  <si>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</si>
  <si>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</si>
  <si>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</si>
  <si>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</si>
  <si>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</si>
  <si>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</si>
  <si>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</si>
  <si>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</si>
  <si>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</si>
  <si>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</si>
  <si>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</si>
  <si>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</si>
  <si>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</si>
  <si>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</si>
  <si>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</si>
  <si>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</si>
  <si>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</si>
  <si>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</si>
  <si>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</si>
  <si>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</si>
  <si>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</si>
  <si>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</si>
  <si>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</si>
  <si>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</si>
  <si>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</si>
  <si>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</si>
  <si>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</si>
  <si>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</si>
  <si>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</si>
  <si>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</si>
  <si>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</si>
  <si>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</si>
  <si>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</si>
  <si>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</si>
  <si>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</si>
  <si>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</si>
  <si>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</si>
  <si>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</si>
  <si>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</si>
  <si>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</si>
  <si>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</si>
  <si>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</si>
  <si>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</si>
  <si>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</si>
  <si>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</si>
  <si>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</si>
  <si>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</si>
  <si>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</si>
  <si>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</si>
  <si>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</si>
  <si>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</si>
  <si>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</si>
  <si>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</si>
  <si>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</si>
  <si>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</si>
  <si>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</si>
  <si>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</si>
  <si>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</si>
  <si>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</si>
  <si>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</si>
  <si>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</si>
  <si>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</si>
  <si>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</si>
  <si>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</si>
  <si>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</si>
  <si>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</si>
  <si>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</si>
  <si>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</si>
  <si>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</si>
  <si>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</si>
  <si>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</si>
  <si>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</si>
  <si>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</si>
  <si>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</si>
  <si>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</si>
  <si>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</si>
  <si>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</si>
  <si>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</si>
  <si>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</si>
  <si>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</si>
  <si>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</si>
  <si>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</si>
  <si>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</si>
  <si>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</si>
  <si>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</si>
  <si>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</si>
  <si>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</si>
  <si>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</si>
  <si>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</si>
  <si>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</si>
  <si>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</si>
  <si>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</si>
  <si>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</si>
  <si>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</si>
  <si>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</si>
  <si>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</si>
  <si>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</si>
  <si>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</si>
  <si>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</si>
  <si>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</si>
  <si>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</si>
  <si>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</si>
  <si>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</si>
  <si>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</si>
  <si>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</si>
  <si>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</si>
  <si>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</si>
  <si>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</si>
  <si>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</si>
  <si>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</si>
  <si>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</si>
  <si>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</si>
  <si>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</si>
  <si>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</si>
  <si>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</si>
  <si>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</si>
  <si>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</si>
  <si>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</si>
  <si>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</si>
  <si>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</si>
  <si>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</si>
  <si>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</si>
  <si>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</si>
  <si>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</si>
  <si>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</si>
  <si>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</si>
  <si>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</si>
  <si>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</si>
  <si>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</si>
  <si>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</si>
  <si>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</si>
  <si>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</si>
  <si>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</si>
  <si>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</si>
  <si>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</si>
  <si>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</si>
  <si>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</si>
  <si>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</si>
  <si>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</si>
  <si>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</si>
  <si>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</si>
  <si>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</si>
  <si>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</si>
  <si>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</si>
  <si>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</si>
  <si>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</si>
  <si>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</si>
  <si>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</si>
  <si>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</si>
  <si>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</si>
  <si>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</si>
  <si>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</si>
  <si>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</si>
  <si>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</si>
  <si>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</si>
  <si>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</si>
  <si>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</si>
  <si>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</si>
  <si>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</si>
  <si>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</si>
  <si>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</si>
  <si>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</si>
  <si>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</si>
  <si>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</si>
  <si>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</si>
  <si>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</si>
  <si>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</si>
  <si>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</si>
  <si>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</si>
  <si>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</si>
  <si>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</si>
  <si>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</si>
  <si>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</si>
  <si>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</si>
  <si>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</si>
  <si>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</si>
  <si>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</si>
  <si>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</si>
  <si>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</si>
  <si>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</si>
  <si>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</si>
  <si>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</si>
  <si>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</si>
  <si>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</si>
  <si>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</si>
  <si>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</si>
  <si>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</si>
  <si>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</si>
  <si>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</si>
  <si>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</si>
  <si>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</si>
  <si>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</si>
  <si>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</si>
  <si>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</si>
  <si>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</si>
  <si>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</si>
  <si>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</si>
  <si>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</si>
  <si>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</si>
  <si>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</si>
  <si>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</si>
  <si>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</si>
  <si>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</si>
  <si>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</si>
  <si>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</si>
  <si>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</si>
  <si>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</si>
  <si>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</si>
  <si>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</si>
  <si>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</si>
  <si>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</si>
  <si>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</si>
  <si>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</si>
  <si>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</si>
  <si>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</si>
  <si>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</si>
  <si>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</si>
  <si>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</si>
  <si>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</si>
  <si>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</si>
  <si>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</si>
  <si>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</si>
  <si>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</si>
  <si>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</si>
  <si>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</si>
  <si>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</si>
  <si>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</si>
  <si>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</si>
  <si>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</si>
  <si>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</si>
  <si>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</si>
  <si>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</si>
  <si>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</si>
  <si>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</si>
  <si>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</si>
  <si>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</si>
  <si>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</si>
  <si>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</si>
  <si>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</si>
  <si>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</si>
  <si>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</si>
  <si>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</si>
  <si>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</si>
  <si>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</si>
  <si>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</si>
  <si>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</si>
  <si>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</si>
  <si>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</si>
  <si>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</si>
  <si>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</si>
  <si>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</si>
  <si>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</si>
  <si>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</si>
  <si>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</si>
  <si>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</si>
  <si>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</si>
  <si>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</si>
  <si>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</si>
  <si>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</si>
  <si>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</si>
  <si>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</si>
  <si>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</si>
  <si>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</si>
  <si>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</si>
  <si>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</si>
  <si>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</si>
  <si>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</si>
  <si>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</si>
  <si>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</si>
  <si>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</si>
  <si>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</si>
  <si>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</si>
  <si>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</si>
  <si>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</si>
  <si>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</si>
  <si>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</si>
  <si>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</si>
  <si>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</si>
  <si>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</si>
  <si>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</si>
  <si>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</si>
  <si>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</si>
  <si>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</si>
  <si>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</si>
  <si>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</si>
  <si>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</si>
  <si>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</si>
  <si>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</si>
  <si>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</si>
  <si>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</si>
  <si>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</si>
  <si>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</si>
  <si>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</si>
  <si>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</si>
  <si>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</si>
  <si>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</si>
  <si>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</si>
  <si>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</si>
  <si>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</si>
  <si>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</si>
  <si>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</si>
  <si>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</si>
  <si>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</si>
  <si>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</si>
  <si>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</si>
  <si>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</si>
  <si>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</si>
  <si>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</si>
  <si>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</si>
  <si>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</si>
  <si>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</si>
  <si>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</si>
  <si>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</si>
  <si>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</si>
  <si>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</si>
  <si>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</si>
  <si>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</si>
  <si>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</si>
  <si>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</si>
  <si>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</si>
  <si>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</si>
  <si>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</si>
  <si>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</si>
  <si>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</si>
  <si>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</si>
  <si>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</si>
  <si>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</si>
  <si>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</si>
  <si>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</si>
  <si>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</si>
  <si>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</si>
  <si>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</si>
  <si>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</si>
  <si>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</si>
  <si>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</si>
  <si>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</si>
  <si>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</si>
  <si>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</si>
  <si>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</si>
  <si>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</si>
  <si>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</si>
  <si>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</si>
  <si>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</si>
  <si>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</si>
  <si>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</si>
  <si>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</si>
  <si>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</si>
  <si>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</si>
  <si>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</si>
  <si>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</si>
  <si>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</si>
  <si>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</si>
  <si>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</si>
  <si>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</si>
  <si>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</si>
  <si>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</si>
  <si>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</si>
  <si>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</si>
  <si>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</si>
  <si>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</si>
  <si>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</si>
  <si>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</si>
  <si>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</si>
  <si>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</si>
  <si>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</si>
  <si>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</si>
  <si>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</si>
  <si>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</si>
  <si>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</si>
  <si>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</si>
  <si>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</si>
  <si>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</si>
  <si>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</si>
  <si>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</si>
  <si>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</si>
  <si>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</si>
  <si>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</si>
  <si>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</si>
  <si>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</si>
  <si>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</si>
  <si>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</si>
  <si>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</si>
  <si>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</si>
  <si>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</si>
  <si>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</si>
  <si>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</si>
  <si>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</si>
  <si>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</si>
  <si>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</si>
  <si>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</si>
  <si>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</si>
  <si>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</si>
  <si>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</si>
  <si>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</si>
  <si>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</si>
  <si>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</si>
  <si>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</si>
  <si>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</si>
  <si>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</si>
  <si>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</si>
  <si>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</si>
  <si>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</si>
  <si>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</si>
  <si>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</si>
  <si>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</si>
  <si>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</si>
  <si>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</si>
  <si>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</si>
  <si>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</si>
  <si>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</si>
  <si>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</si>
  <si>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</si>
  <si>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</si>
  <si>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</si>
  <si>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</si>
  <si>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</si>
  <si>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</si>
  <si>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</si>
  <si>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</si>
  <si>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</si>
  <si>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</si>
  <si>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</si>
  <si>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</si>
  <si>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</si>
  <si>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</si>
  <si>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</si>
  <si>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</si>
  <si>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</si>
  <si>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</si>
  <si>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</si>
  <si>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</si>
  <si>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</si>
  <si>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</si>
  <si>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</si>
  <si>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</si>
  <si>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</si>
  <si>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</si>
  <si>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</si>
  <si>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</si>
  <si>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</si>
  <si>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</si>
  <si>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</si>
  <si>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</si>
  <si>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</si>
  <si>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</si>
  <si>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</si>
  <si>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</si>
  <si>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</si>
  <si>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</si>
  <si>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</si>
  <si>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</si>
  <si>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</si>
  <si>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</si>
  <si>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</si>
  <si>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</si>
  <si>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</si>
  <si>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</si>
  <si>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</si>
  <si>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</si>
  <si>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</si>
  <si>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</si>
  <si>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</si>
  <si>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</si>
  <si>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</si>
  <si>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</si>
  <si>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</si>
  <si>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</si>
  <si>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</si>
  <si>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</si>
  <si>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</si>
  <si>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</si>
  <si>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</si>
  <si>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</si>
  <si>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</si>
  <si>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</si>
  <si>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</si>
  <si>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</si>
  <si>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</si>
  <si>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</si>
  <si>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</si>
  <si>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</si>
  <si>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</si>
  <si>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</si>
  <si>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</si>
  <si>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</si>
  <si>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</si>
  <si>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</si>
  <si>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</si>
  <si>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</si>
  <si>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</si>
  <si>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</si>
  <si>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</si>
  <si>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</si>
  <si>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</si>
  <si>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</si>
  <si>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</si>
  <si>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</si>
  <si>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</si>
  <si>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</si>
  <si>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</si>
  <si>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</si>
  <si>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</si>
  <si>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</si>
  <si>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</si>
  <si>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</si>
  <si>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</si>
  <si>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</si>
  <si>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</si>
  <si>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</si>
  <si>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</si>
  <si>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</si>
  <si>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</si>
  <si>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</si>
  <si>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</si>
  <si>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</si>
  <si>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</si>
  <si>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</si>
  <si>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</si>
  <si>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</si>
  <si>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</si>
  <si>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</si>
  <si>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</si>
  <si>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</si>
  <si>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</si>
  <si>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</si>
  <si>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</si>
  <si>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</si>
  <si>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</si>
  <si>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</si>
  <si>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</si>
  <si>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</si>
  <si>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</si>
  <si>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</si>
  <si>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</si>
  <si>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</si>
  <si>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</si>
  <si>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</si>
  <si>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</si>
  <si>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</si>
  <si>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</si>
  <si>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</si>
  <si>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</si>
  <si>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</si>
  <si>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</si>
  <si>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</si>
  <si>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</si>
  <si>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</si>
  <si>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</si>
  <si>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</si>
  <si>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</si>
  <si>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</si>
  <si>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</si>
  <si>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</si>
  <si>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</si>
  <si>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</si>
  <si>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</si>
  <si>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</si>
  <si>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</si>
  <si>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</si>
  <si>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</si>
  <si>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</si>
  <si>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</si>
  <si>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</si>
  <si>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</si>
  <si>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</si>
  <si>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</si>
  <si>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</si>
  <si>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</si>
  <si>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</si>
  <si>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</si>
  <si>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</si>
  <si>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</si>
  <si>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</si>
  <si>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</si>
  <si>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</si>
  <si>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</si>
  <si>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</si>
  <si>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</si>
  <si>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</si>
  <si>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</si>
  <si>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</si>
  <si>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</si>
  <si>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</si>
  <si>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</si>
  <si>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</si>
  <si>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</si>
  <si>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</si>
  <si>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</si>
  <si>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</si>
  <si>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</si>
  <si>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</si>
  <si>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</si>
  <si>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</si>
  <si>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</si>
  <si>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</si>
  <si>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</si>
  <si>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</si>
  <si>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</si>
  <si>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</si>
  <si>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</si>
  <si>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</si>
  <si>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</si>
  <si>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</si>
  <si>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</si>
  <si>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</si>
  <si>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</si>
  <si>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</si>
  <si>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</si>
  <si>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</si>
  <si>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</si>
  <si>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</si>
  <si>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</si>
  <si>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</si>
  <si>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</si>
  <si>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</si>
  <si>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</si>
  <si>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</si>
  <si>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</si>
  <si>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</si>
  <si>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</si>
  <si>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</si>
  <si>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</si>
  <si>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</si>
  <si>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</si>
  <si>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</si>
  <si>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</si>
  <si>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</si>
  <si>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</si>
  <si>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</si>
  <si>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</si>
  <si>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</si>
  <si>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</si>
  <si>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</si>
  <si>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</si>
  <si>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</si>
  <si>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</si>
  <si>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</si>
  <si>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</si>
  <si>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</si>
  <si>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</si>
  <si>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</si>
  <si>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</si>
  <si>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</si>
  <si>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</si>
  <si>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</si>
  <si>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</si>
  <si>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</si>
  <si>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</si>
  <si>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</si>
  <si>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</si>
  <si>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</si>
  <si>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</si>
  <si>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</si>
  <si>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</si>
  <si>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</si>
  <si>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</si>
  <si>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</si>
  <si>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</si>
  <si>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</si>
  <si>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</si>
  <si>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</si>
  <si>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</si>
  <si>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</si>
  <si>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</si>
  <si>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</si>
  <si>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</si>
  <si>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</si>
  <si>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</si>
  <si>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</si>
  <si>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</si>
  <si>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</si>
  <si>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</si>
  <si>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</si>
  <si>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</si>
  <si>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</si>
  <si>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</si>
  <si>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</si>
  <si>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</si>
  <si>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</si>
  <si>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</si>
  <si>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</si>
  <si>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</si>
  <si>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</si>
  <si>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</si>
  <si>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</si>
  <si>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</si>
  <si>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</si>
  <si>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</si>
  <si>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</si>
  <si>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</si>
  <si>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</si>
  <si>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</si>
  <si>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</si>
  <si>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</si>
  <si>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</si>
  <si>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</si>
  <si>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</si>
  <si>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</si>
  <si>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</si>
  <si>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</si>
  <si>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</si>
  <si>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</si>
  <si>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</si>
  <si>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</si>
  <si>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</si>
  <si>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</si>
  <si>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</si>
  <si>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</si>
  <si>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</si>
  <si>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</si>
  <si>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</si>
  <si>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</si>
  <si>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</si>
  <si>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</si>
  <si>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</si>
  <si>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</si>
  <si>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</si>
  <si>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</si>
  <si>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</si>
  <si>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</si>
  <si>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</si>
  <si>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</si>
  <si>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</si>
  <si>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</si>
  <si>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</si>
  <si>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</si>
  <si>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</si>
  <si>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</si>
  <si>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</si>
  <si>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</si>
  <si>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</si>
  <si>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</si>
  <si>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</si>
  <si>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</si>
  <si>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</si>
  <si>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</si>
  <si>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</si>
  <si>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</si>
  <si>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</si>
  <si>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</si>
  <si>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</si>
  <si>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</si>
  <si>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</si>
  <si>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</si>
  <si>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</si>
  <si>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</si>
  <si>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</si>
  <si>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</si>
  <si>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</si>
  <si>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</si>
  <si>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</si>
  <si>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</si>
  <si>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</si>
  <si>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</si>
  <si>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</si>
  <si>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</si>
  <si>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</si>
  <si>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</si>
  <si>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</si>
  <si>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</si>
  <si>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</si>
  <si>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</si>
  <si>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</si>
  <si>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</si>
  <si>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</si>
  <si>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</si>
  <si>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</si>
  <si>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</si>
  <si>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</si>
  <si>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</si>
  <si>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</si>
  <si>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</si>
  <si>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</si>
  <si>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</si>
  <si>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</si>
  <si>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</si>
  <si>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</si>
  <si>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</si>
  <si>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</si>
  <si>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</si>
  <si>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</si>
  <si>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</si>
  <si>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</si>
  <si>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</si>
  <si>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</si>
  <si>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</si>
  <si>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</si>
  <si>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</si>
  <si>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</si>
  <si>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</si>
  <si>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</si>
  <si>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</si>
  <si>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</si>
  <si>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</si>
  <si>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</si>
  <si>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</si>
  <si>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</si>
  <si>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</si>
  <si>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</si>
  <si>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</si>
  <si>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</si>
  <si>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</si>
  <si>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</si>
  <si>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</si>
  <si>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</si>
  <si>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</si>
  <si>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</si>
  <si>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</si>
  <si>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</si>
  <si>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</si>
  <si>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</si>
  <si>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</si>
  <si>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</si>
  <si>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</si>
  <si>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</si>
  <si>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</si>
  <si>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</si>
  <si>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</si>
  <si>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</si>
  <si>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</si>
  <si>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</si>
  <si>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</si>
  <si>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</si>
  <si>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</si>
  <si>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</si>
  <si>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</si>
  <si>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</si>
  <si>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</si>
  <si>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</si>
  <si>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</si>
  <si>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</si>
  <si>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</si>
  <si>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</si>
  <si>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</si>
  <si>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</si>
  <si>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</si>
  <si>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</si>
  <si>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</si>
  <si>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</si>
  <si>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</si>
  <si>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</si>
  <si>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</si>
  <si>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</si>
  <si>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</si>
  <si>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</si>
  <si>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</si>
  <si>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</si>
  <si>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</si>
  <si>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</si>
  <si>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</si>
  <si>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</si>
  <si>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</si>
  <si>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</si>
  <si>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</si>
  <si>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</si>
  <si>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</si>
  <si>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</si>
  <si>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</si>
  <si>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</si>
  <si>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</si>
  <si>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</si>
  <si>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</si>
  <si>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</si>
  <si>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</si>
  <si>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</si>
  <si>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</si>
  <si>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</si>
  <si>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</si>
  <si>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</si>
  <si>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</si>
  <si>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</si>
  <si>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</si>
  <si>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</si>
  <si>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</si>
  <si>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</si>
  <si>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</si>
  <si>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</si>
  <si>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</si>
  <si>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</si>
  <si>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</si>
  <si>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</si>
  <si>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</si>
  <si>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</si>
  <si>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</si>
  <si>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</si>
  <si>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</si>
  <si>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</si>
  <si>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</si>
  <si>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</si>
  <si>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</si>
  <si>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</si>
  <si>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</si>
  <si>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</si>
  <si>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</si>
  <si>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</si>
  <si>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</si>
  <si>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</si>
  <si>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</si>
  <si>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</si>
  <si>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</si>
  <si>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</si>
  <si>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</si>
  <si>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</si>
  <si>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</si>
  <si>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</si>
  <si>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</si>
  <si>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</si>
  <si>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</si>
  <si>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</si>
  <si>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</si>
  <si>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</si>
  <si>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</si>
  <si>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</si>
  <si>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</si>
  <si>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</si>
  <si>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</si>
  <si>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</si>
  <si>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</si>
  <si>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</si>
  <si>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</si>
  <si>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</si>
  <si>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</si>
  <si>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</si>
  <si>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</si>
  <si>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</si>
  <si>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</si>
  <si>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</si>
  <si>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</si>
  <si>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</si>
  <si>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</si>
  <si>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</si>
  <si>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</si>
  <si>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</si>
  <si>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</si>
  <si>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</si>
  <si>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</si>
  <si>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</si>
  <si>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</si>
  <si>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</si>
  <si>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</si>
  <si>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</si>
  <si>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</si>
  <si>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</si>
  <si>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</si>
  <si>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</si>
  <si>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</si>
  <si>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</si>
  <si>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</si>
  <si>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</si>
  <si>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</si>
  <si>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</si>
  <si>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</si>
  <si>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</si>
  <si>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</si>
  <si>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</si>
  <si>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</si>
  <si>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</si>
  <si>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</si>
  <si>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</si>
  <si>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</si>
  <si>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</si>
  <si>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</si>
  <si>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</si>
  <si>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</si>
  <si>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</si>
  <si>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</si>
  <si>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</si>
  <si>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</si>
  <si>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</si>
  <si>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</si>
  <si>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</si>
  <si>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</si>
  <si>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</si>
  <si>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</si>
  <si>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</si>
  <si>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</si>
  <si>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</si>
  <si>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</si>
  <si>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</si>
  <si>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</si>
  <si>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</si>
  <si>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</si>
  <si>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</si>
  <si>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</si>
  <si>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</si>
  <si>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</si>
  <si>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</si>
  <si>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</si>
  <si>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</si>
  <si>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</si>
  <si>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</si>
  <si>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</si>
  <si>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</si>
  <si>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</si>
  <si>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</si>
  <si>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</si>
  <si>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</si>
  <si>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</si>
  <si>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</si>
  <si>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</si>
  <si>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</si>
  <si>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</si>
  <si>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</si>
  <si>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</si>
  <si>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</si>
  <si>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</si>
  <si>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</si>
  <si>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</si>
  <si>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</si>
  <si>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</si>
  <si>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</si>
  <si>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</si>
  <si>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</si>
  <si>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</si>
  <si>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</si>
  <si>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</si>
  <si>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</si>
  <si>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</si>
  <si>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</si>
  <si>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</si>
  <si>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</si>
  <si>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</si>
  <si>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</si>
  <si>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</si>
  <si>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</si>
  <si>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</si>
  <si>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</si>
  <si>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</si>
  <si>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</si>
  <si>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</si>
  <si>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</si>
  <si>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</si>
  <si>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</si>
  <si>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</si>
  <si>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</si>
  <si>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</si>
  <si>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</si>
  <si>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</si>
  <si>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</si>
  <si>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</si>
  <si>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</si>
  <si>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</si>
  <si>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</si>
  <si>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</si>
  <si>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</si>
  <si>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</si>
  <si>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</si>
  <si>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</si>
  <si>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</si>
  <si>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</si>
  <si>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</si>
  <si>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</si>
  <si>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</si>
  <si>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</si>
  <si>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</si>
  <si>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</si>
  <si>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</si>
  <si>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</si>
  <si>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</si>
  <si>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</si>
  <si>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</si>
  <si>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</si>
  <si>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</si>
  <si>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</si>
  <si>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</si>
  <si>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</si>
  <si>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</si>
  <si>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</si>
  <si>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</si>
  <si>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</si>
  <si>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</si>
  <si>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</si>
  <si>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</si>
  <si>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</si>
  <si>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</si>
  <si>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</si>
  <si>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</si>
  <si>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</si>
  <si>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</si>
  <si>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</si>
  <si>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</si>
  <si>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</si>
  <si>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</si>
  <si>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</si>
  <si>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</si>
  <si>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</si>
  <si>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</si>
  <si>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</si>
  <si>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</si>
  <si>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</si>
  <si>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</si>
  <si>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</si>
  <si>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</si>
  <si>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</si>
  <si>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</si>
  <si>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</si>
  <si>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</si>
  <si>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</si>
  <si>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</si>
  <si>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</si>
  <si>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</si>
  <si>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</si>
  <si>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</si>
  <si>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</si>
  <si>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</si>
  <si>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</si>
  <si>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</si>
  <si>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</si>
  <si>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</si>
  <si>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</si>
  <si>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</si>
  <si>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</si>
  <si>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</si>
  <si>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</si>
  <si>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</si>
  <si>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</si>
  <si>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</si>
  <si>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</si>
  <si>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</si>
  <si>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</si>
  <si>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</si>
  <si>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</si>
  <si>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</si>
  <si>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</si>
  <si>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</si>
  <si>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</si>
  <si>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</si>
  <si>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</si>
  <si>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</si>
  <si>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</si>
  <si>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</si>
  <si>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</si>
  <si>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</si>
  <si>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</si>
  <si>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</si>
  <si>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</si>
  <si>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</si>
  <si>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</si>
  <si>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</si>
  <si>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</si>
  <si>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</si>
  <si>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</si>
  <si>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</si>
  <si>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</si>
  <si>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</si>
  <si>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</si>
  <si>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</si>
  <si>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</si>
  <si>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</si>
  <si>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</si>
  <si>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</si>
  <si>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</si>
  <si>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</si>
  <si>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</si>
  <si>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</si>
  <si>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</si>
  <si>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</si>
  <si>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</si>
  <si>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</si>
  <si>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</si>
  <si>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</si>
  <si>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</si>
  <si>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</si>
  <si>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</si>
  <si>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</si>
  <si>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</si>
  <si>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</si>
  <si>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</si>
  <si>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</si>
  <si>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</si>
  <si>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</si>
  <si>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</si>
  <si>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</si>
  <si>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</si>
  <si>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</si>
  <si>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</si>
  <si>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</si>
  <si>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</si>
  <si>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</si>
  <si>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</si>
  <si>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</si>
  <si>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</si>
  <si>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</si>
  <si>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</si>
  <si>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</si>
  <si>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</si>
  <si>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</si>
  <si>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</si>
  <si>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</si>
  <si>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</si>
  <si>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</si>
  <si>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</si>
  <si>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</si>
  <si>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</si>
  <si>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</si>
  <si>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</si>
  <si>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</si>
  <si>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</si>
  <si>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</si>
  <si>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</si>
  <si>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</si>
  <si>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</si>
  <si>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</si>
  <si>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</si>
  <si>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</si>
  <si>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</si>
  <si>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</si>
  <si>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</si>
  <si>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</si>
  <si>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</si>
  <si>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</si>
  <si>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</si>
  <si>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</si>
  <si>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</si>
  <si>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</si>
  <si>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</si>
  <si>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</si>
  <si>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</si>
  <si>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</si>
  <si>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</si>
  <si>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</si>
  <si>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</si>
  <si>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</si>
  <si>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</si>
  <si>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</si>
  <si>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</si>
  <si>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</si>
  <si>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</si>
  <si>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</si>
  <si>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</si>
  <si>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</si>
  <si>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</si>
  <si>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</si>
  <si>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</si>
  <si>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</si>
  <si>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</si>
  <si>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</si>
  <si>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</si>
  <si>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</si>
  <si>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</si>
  <si>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</si>
  <si>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</si>
  <si>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</si>
  <si>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</si>
  <si>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</si>
  <si>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</si>
  <si>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</si>
  <si>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</si>
  <si>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</si>
  <si>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</si>
  <si>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</si>
  <si>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</si>
  <si>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</si>
  <si>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</si>
  <si>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</si>
  <si>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</si>
  <si>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</si>
  <si>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</si>
  <si>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</si>
  <si>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</si>
  <si>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</si>
  <si>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</si>
  <si>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</si>
  <si>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</si>
  <si>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</si>
  <si>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</si>
  <si>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</si>
  <si>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</si>
  <si>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</si>
  <si>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</si>
  <si>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</si>
  <si>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</si>
  <si>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</si>
  <si>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</si>
  <si>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</si>
  <si>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</si>
  <si>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</si>
  <si>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</si>
  <si>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</si>
  <si>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</si>
  <si>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</si>
  <si>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</si>
  <si>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</si>
  <si>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</si>
  <si>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</si>
  <si>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</si>
  <si>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</si>
  <si>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</si>
  <si>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</si>
  <si>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</si>
  <si>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</si>
  <si>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</si>
  <si>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</si>
  <si>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</si>
  <si>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</si>
  <si>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</si>
  <si>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</si>
  <si>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</si>
  <si>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</si>
  <si>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</si>
  <si>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</si>
  <si>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</si>
  <si>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</si>
  <si>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</si>
  <si>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</si>
  <si>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</si>
  <si>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</si>
  <si>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</si>
  <si>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</si>
  <si>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</si>
  <si>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</si>
  <si>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</si>
  <si>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</si>
  <si>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</si>
  <si>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</si>
  <si>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</si>
  <si>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</si>
  <si>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</si>
  <si>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</si>
  <si>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</si>
  <si>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</si>
  <si>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</si>
  <si>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</si>
  <si>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</si>
  <si>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</si>
  <si>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</si>
  <si>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</si>
  <si>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</si>
  <si>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</si>
  <si>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</si>
  <si>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</si>
  <si>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</si>
  <si>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</si>
  <si>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</si>
  <si>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</si>
  <si>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</si>
  <si>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</si>
  <si>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</si>
  <si>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</si>
  <si>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</si>
  <si>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</si>
  <si>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</si>
  <si>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</si>
  <si>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</si>
  <si>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</si>
  <si>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</si>
  <si>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</si>
  <si>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</si>
  <si>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</si>
  <si>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</si>
  <si>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</si>
  <si>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</si>
  <si>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</si>
  <si>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</si>
  <si>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</si>
  <si>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</si>
  <si>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</si>
  <si>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</si>
  <si>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</si>
  <si>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</si>
  <si>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</si>
  <si>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</si>
  <si>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</si>
  <si>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</si>
  <si>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</si>
  <si>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</si>
  <si>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</si>
  <si>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</si>
  <si>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</si>
  <si>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</si>
  <si>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</si>
  <si>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</si>
  <si>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</si>
  <si>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</si>
  <si>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</si>
  <si>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</si>
  <si>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</si>
  <si>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</si>
  <si>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</si>
  <si>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</si>
  <si>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</si>
  <si>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</si>
  <si>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</si>
  <si>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</si>
  <si>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</si>
  <si>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</si>
  <si>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</si>
  <si>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</si>
  <si>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</si>
  <si>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</si>
  <si>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</si>
  <si>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</si>
  <si>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</si>
  <si>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</si>
  <si>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</si>
  <si>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</si>
  <si>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</si>
  <si>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</si>
  <si>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</si>
  <si>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</si>
  <si>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</si>
  <si>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</si>
  <si>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</si>
  <si>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</si>
  <si>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</si>
  <si>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</si>
  <si>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</si>
  <si>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</si>
  <si>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</si>
  <si>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</si>
  <si>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</si>
  <si>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</si>
  <si>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</si>
  <si>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</si>
  <si>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</si>
  <si>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</si>
  <si>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</si>
  <si>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</si>
  <si>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</si>
  <si>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</si>
  <si>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</si>
  <si>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</si>
  <si>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</si>
  <si>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</si>
  <si>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</si>
  <si>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</si>
  <si>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</si>
  <si>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</si>
  <si>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</si>
  <si>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</si>
  <si>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</si>
  <si>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</si>
  <si>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</si>
  <si>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</si>
  <si>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</si>
  <si>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</si>
  <si>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</si>
  <si>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</si>
  <si>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</si>
  <si>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</si>
  <si>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</si>
  <si>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</si>
  <si>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</si>
  <si>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</si>
  <si>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</si>
  <si>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</si>
  <si>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</si>
  <si>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</si>
  <si>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</si>
  <si>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</si>
  <si>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</si>
  <si>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</si>
  <si>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</si>
  <si>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</si>
  <si>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</si>
  <si>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</si>
  <si>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</si>
  <si>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</si>
  <si>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</si>
  <si>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</si>
  <si>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</si>
  <si>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</si>
  <si>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</si>
  <si>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</si>
  <si>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</si>
  <si>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</si>
  <si>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</si>
  <si>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</si>
  <si>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</si>
  <si>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</si>
  <si>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</si>
  <si>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</si>
  <si>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</si>
  <si>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</si>
  <si>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</si>
  <si>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</si>
  <si>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</si>
  <si>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</si>
  <si>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</si>
  <si>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</si>
  <si>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</si>
  <si>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</si>
  <si>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</si>
  <si>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</si>
  <si>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</si>
  <si>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</si>
  <si>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</si>
  <si>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</si>
  <si>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</si>
  <si>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</si>
  <si>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</si>
  <si>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</si>
  <si>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</si>
  <si>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</si>
  <si>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</si>
  <si>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</si>
  <si>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</si>
  <si>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</si>
  <si>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</si>
  <si>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</si>
  <si>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</si>
  <si>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</si>
  <si>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</si>
  <si>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</si>
  <si>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</si>
  <si>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</si>
  <si>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</si>
  <si>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</si>
  <si>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</si>
  <si>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</si>
  <si>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</si>
  <si>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</si>
  <si>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</si>
  <si>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</si>
  <si>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</si>
  <si>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</si>
  <si>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</si>
  <si>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</si>
  <si>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</si>
  <si>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</si>
  <si>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</si>
  <si>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</si>
  <si>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</si>
  <si>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</si>
  <si>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</si>
  <si>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</si>
  <si>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</si>
  <si>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</si>
  <si>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</si>
  <si>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</si>
  <si>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</si>
  <si>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</si>
  <si>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</si>
  <si>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</si>
  <si>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</si>
  <si>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</si>
  <si>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</si>
  <si>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</si>
  <si>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</si>
  <si>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</si>
  <si>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</si>
  <si>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</si>
  <si>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</si>
  <si>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</si>
  <si>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</si>
  <si>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</si>
  <si>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</si>
  <si>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</si>
  <si>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</si>
  <si>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</si>
  <si>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</si>
  <si>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</si>
  <si>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</si>
  <si>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</si>
  <si>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</si>
  <si>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</si>
  <si>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</si>
  <si>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</si>
  <si>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</si>
  <si>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</si>
  <si>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</si>
  <si>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</si>
  <si>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</si>
  <si>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</si>
  <si>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</si>
  <si>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</si>
  <si>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</si>
  <si>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</si>
  <si>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</si>
  <si>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</si>
  <si>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</si>
  <si>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</si>
  <si>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</si>
  <si>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</si>
  <si>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</si>
  <si>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</si>
  <si>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</si>
  <si>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</si>
  <si>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</si>
  <si>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</si>
  <si>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</si>
  <si>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</si>
  <si>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</si>
  <si>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</si>
  <si>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</si>
  <si>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</si>
  <si>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</si>
  <si>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</si>
  <si>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</si>
  <si>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</si>
  <si>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</si>
  <si>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</si>
  <si>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</si>
  <si>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</si>
  <si>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</si>
  <si>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</si>
  <si>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</si>
  <si>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</si>
  <si>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</si>
  <si>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</si>
  <si>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</si>
  <si>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</si>
  <si>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</si>
  <si>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</si>
  <si>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</si>
  <si>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</si>
  <si>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</si>
  <si>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</si>
  <si>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</si>
  <si>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</si>
  <si>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</si>
  <si>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</si>
  <si>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</si>
  <si>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</si>
  <si>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</si>
  <si>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</si>
  <si>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</si>
  <si>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</si>
  <si>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</si>
  <si>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</si>
  <si>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</si>
  <si>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</si>
  <si>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</si>
  <si>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</si>
  <si>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</si>
  <si>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</si>
  <si>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</si>
  <si>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</si>
  <si>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</si>
  <si>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</si>
  <si>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</si>
  <si>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</si>
  <si>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</si>
  <si>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</si>
  <si>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</si>
  <si>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</si>
  <si>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</si>
  <si>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</si>
  <si>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</si>
  <si>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</si>
  <si>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</si>
  <si>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</si>
  <si>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</si>
  <si>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</si>
  <si>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</si>
  <si>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</si>
  <si>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</si>
  <si>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</si>
  <si>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</si>
  <si>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</si>
  <si>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</si>
  <si>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</si>
  <si>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</si>
  <si>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</si>
  <si>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</si>
  <si>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</si>
  <si>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</si>
  <si>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</si>
  <si>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</si>
  <si>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</si>
  <si>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</si>
  <si>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</si>
  <si>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</si>
  <si>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</si>
  <si>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</si>
  <si>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</si>
  <si>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</si>
  <si>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</si>
  <si>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</si>
  <si>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</si>
  <si>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</si>
  <si>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</si>
  <si>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</si>
  <si>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</si>
  <si>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</si>
  <si>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</si>
  <si>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</si>
  <si>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</si>
  <si>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</si>
  <si>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</si>
  <si>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</si>
  <si>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</si>
  <si>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</si>
  <si>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</si>
  <si>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</si>
  <si>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</si>
  <si>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</si>
  <si>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</si>
  <si>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</si>
  <si>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</si>
  <si>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</si>
  <si>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</si>
  <si>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</si>
  <si>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</si>
  <si>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</si>
  <si>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</si>
  <si>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</si>
  <si>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</si>
  <si>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</si>
  <si>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</si>
  <si>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</si>
  <si>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</si>
  <si>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</si>
  <si>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</si>
  <si>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</si>
  <si>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</si>
  <si>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</si>
  <si>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</si>
  <si>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</si>
  <si>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</si>
  <si>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</si>
  <si>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</si>
  <si>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</si>
  <si>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</si>
  <si>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</si>
  <si>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</si>
  <si>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</si>
  <si>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</si>
  <si>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</si>
  <si>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</si>
  <si>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</si>
  <si>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</si>
  <si>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</si>
  <si>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</si>
  <si>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</si>
  <si>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</si>
  <si>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</si>
  <si>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</si>
  <si>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</si>
  <si>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</si>
  <si>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</si>
  <si>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</si>
  <si>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</si>
  <si>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</si>
  <si>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</si>
  <si>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</si>
  <si>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</si>
  <si>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</si>
  <si>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</si>
  <si>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</si>
  <si>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</si>
  <si>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</si>
  <si>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</si>
  <si>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</si>
  <si>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</si>
  <si>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</si>
  <si>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</si>
  <si>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</si>
  <si>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</si>
  <si>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</si>
  <si>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</si>
  <si>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</si>
  <si>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</si>
  <si>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</si>
  <si>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</si>
  <si>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</si>
  <si>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</si>
  <si>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</si>
  <si>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</si>
  <si>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</si>
  <si>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</si>
  <si>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</si>
  <si>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</si>
  <si>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</si>
  <si>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</si>
  <si>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</si>
  <si>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</si>
  <si>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</si>
  <si>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</si>
  <si>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</si>
  <si>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</si>
  <si>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</si>
  <si>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</si>
  <si>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</si>
  <si>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</si>
  <si>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</si>
  <si>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</si>
  <si>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</si>
  <si>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</si>
  <si>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</si>
  <si>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</si>
  <si>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</si>
  <si>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</si>
  <si>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</si>
  <si>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</si>
  <si>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</si>
  <si>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</si>
  <si>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</si>
  <si>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</si>
  <si>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</si>
  <si>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</si>
  <si>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</si>
  <si>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</si>
  <si>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</si>
  <si>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</si>
  <si>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</si>
  <si>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</si>
  <si>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</si>
  <si>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</si>
  <si>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</si>
  <si>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</si>
  <si>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</si>
  <si>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</si>
  <si>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</si>
  <si>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</si>
  <si>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</si>
  <si>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</si>
  <si>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</si>
  <si>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</si>
  <si>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</si>
  <si>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</si>
  <si>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</si>
  <si>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</si>
  <si>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</si>
  <si>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</si>
  <si>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</si>
  <si>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</si>
  <si>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</si>
  <si>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</si>
  <si>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</si>
  <si>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</si>
  <si>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</si>
  <si>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</si>
  <si>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</si>
  <si>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</si>
  <si>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</si>
  <si>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</si>
  <si>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</si>
  <si>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</si>
  <si>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</si>
  <si>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</si>
  <si>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</si>
  <si>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</si>
  <si>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</si>
  <si>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</si>
  <si>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</si>
  <si>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</si>
  <si>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</si>
  <si>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</si>
  <si>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</si>
  <si>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</si>
  <si>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</si>
  <si>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</si>
  <si>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</si>
  <si>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</si>
  <si>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</si>
  <si>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</si>
  <si>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</si>
  <si>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</si>
  <si>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</si>
  <si>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</si>
  <si>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</si>
  <si>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</si>
  <si>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</si>
  <si>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</si>
  <si>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</si>
  <si>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</si>
  <si>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</si>
  <si>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</si>
  <si>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</si>
  <si>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</si>
  <si>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</si>
  <si>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</si>
  <si>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</si>
  <si>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</si>
  <si>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</si>
  <si>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</si>
  <si>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</si>
  <si>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</si>
  <si>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</si>
  <si>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</si>
  <si>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</si>
  <si>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</si>
  <si>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</si>
  <si>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</si>
  <si>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</si>
  <si>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</si>
  <si>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</si>
  <si>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</si>
  <si>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</si>
  <si>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</si>
  <si>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</si>
  <si>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</si>
  <si>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</si>
  <si>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</si>
  <si>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</si>
  <si>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</si>
  <si>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</si>
  <si>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</si>
  <si>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</si>
  <si>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</si>
  <si>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</si>
  <si>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</si>
  <si>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</si>
  <si>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</si>
  <si>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</si>
  <si>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</si>
  <si>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</si>
  <si>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</si>
  <si>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</si>
  <si>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</si>
  <si>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</si>
  <si>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</si>
  <si>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</si>
  <si>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</si>
  <si>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</si>
  <si>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</si>
  <si>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</si>
  <si>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</si>
  <si>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</si>
  <si>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</si>
  <si>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</si>
  <si>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</si>
  <si>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</si>
  <si>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</si>
  <si>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</si>
  <si>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</si>
  <si>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</si>
  <si>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</si>
  <si>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</si>
  <si>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</si>
  <si>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</si>
  <si>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</si>
  <si>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</si>
  <si>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</si>
  <si>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</si>
  <si>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</si>
  <si>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</si>
  <si>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</si>
  <si>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</si>
  <si>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</si>
  <si>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</si>
  <si>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</si>
  <si>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</si>
  <si>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</si>
  <si>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</si>
  <si>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</si>
  <si>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</si>
  <si>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</si>
  <si>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</si>
  <si>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</si>
  <si>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</si>
  <si>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</si>
  <si>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</si>
  <si>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</si>
  <si>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</si>
  <si>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</si>
  <si>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</si>
  <si>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</si>
  <si>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</si>
  <si>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</si>
  <si>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</si>
  <si>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</si>
  <si>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</si>
  <si>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</si>
  <si>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</si>
  <si>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</si>
  <si>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</si>
  <si>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</si>
  <si>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</si>
  <si>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</si>
  <si>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</si>
  <si>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</si>
  <si>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</si>
  <si>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</si>
  <si>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</si>
  <si>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</si>
  <si>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</si>
  <si>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</si>
  <si>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</si>
  <si>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</si>
  <si>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</si>
  <si>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</si>
  <si>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</si>
  <si>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</si>
  <si>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</si>
  <si>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</si>
  <si>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</si>
  <si>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</si>
  <si>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</si>
  <si>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</si>
  <si>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</si>
  <si>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</si>
  <si>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</si>
  <si>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</si>
  <si>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</si>
  <si>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</si>
  <si>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</si>
  <si>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</si>
  <si>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</si>
  <si>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</si>
  <si>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</si>
  <si>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</si>
  <si>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</si>
  <si>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</si>
  <si>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</si>
  <si>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</si>
  <si>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</si>
  <si>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</si>
  <si>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</si>
  <si>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</si>
  <si>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</si>
  <si>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</si>
  <si>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</si>
  <si>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</si>
  <si>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</si>
  <si>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</si>
  <si>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</si>
  <si>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</si>
  <si>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</si>
  <si>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</si>
  <si>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</si>
  <si>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</si>
  <si>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</si>
  <si>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</si>
  <si>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</si>
  <si>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</si>
  <si>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</si>
  <si>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</si>
  <si>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</si>
  <si>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</si>
  <si>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</si>
  <si>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</si>
  <si>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</si>
  <si>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</si>
  <si>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</si>
  <si>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</si>
  <si>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</si>
  <si>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</si>
  <si>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</si>
  <si>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</si>
  <si>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</si>
  <si>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</si>
  <si>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</si>
  <si>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</si>
  <si>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</si>
  <si>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</si>
  <si>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</si>
  <si>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</si>
  <si>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</si>
  <si>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</si>
  <si>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</si>
  <si>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</si>
  <si>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</si>
  <si>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</si>
  <si>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</si>
  <si>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</si>
  <si>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</si>
  <si>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</si>
  <si>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</si>
  <si>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</si>
  <si>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</si>
  <si>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</si>
  <si>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</si>
  <si>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</si>
  <si>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</si>
  <si>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</si>
  <si>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</si>
  <si>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</si>
  <si>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</si>
  <si>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</si>
  <si>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</si>
  <si>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</si>
  <si>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</si>
  <si>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</si>
  <si>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</si>
  <si>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</si>
  <si>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</si>
  <si>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</si>
  <si>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</si>
  <si>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</si>
  <si>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</si>
  <si>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</si>
  <si>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</si>
  <si>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</si>
  <si>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</si>
  <si>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</si>
  <si>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</si>
  <si>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</si>
  <si>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</si>
  <si>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</si>
  <si>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</si>
  <si>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</si>
  <si>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</si>
  <si>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</si>
  <si>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</si>
  <si>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</si>
  <si>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</si>
  <si>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</si>
  <si>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</si>
  <si>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</si>
  <si>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</si>
  <si>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</si>
  <si>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</si>
  <si>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</si>
  <si>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</si>
  <si>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</si>
  <si>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</si>
  <si>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</si>
  <si>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</si>
  <si>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</si>
  <si>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</si>
  <si>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</si>
  <si>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</si>
  <si>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</si>
  <si>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</si>
  <si>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</si>
  <si>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</si>
  <si>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</si>
  <si>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</si>
  <si>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</si>
  <si>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</si>
  <si>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</si>
  <si>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</si>
  <si>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</si>
  <si>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</si>
  <si>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</si>
  <si>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</si>
  <si>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</si>
  <si>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</si>
  <si>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</si>
  <si>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</si>
  <si>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</si>
  <si>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</si>
  <si>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</si>
  <si>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</si>
  <si>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</si>
  <si>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</si>
  <si>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</si>
  <si>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</si>
  <si>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</si>
  <si>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</si>
  <si>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</si>
  <si>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</si>
  <si>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</si>
  <si>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</si>
  <si>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</si>
  <si>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</si>
  <si>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</si>
  <si>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</si>
  <si>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</si>
  <si>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</si>
  <si>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</si>
  <si>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</si>
  <si>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</si>
  <si>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</si>
  <si>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</si>
  <si>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</si>
  <si>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</si>
  <si>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</si>
  <si>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</si>
  <si>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</si>
  <si>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</si>
  <si>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</si>
  <si>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</si>
  <si>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</si>
  <si>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</si>
  <si>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</si>
  <si>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</si>
  <si>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</si>
  <si>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</si>
  <si>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</si>
  <si>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</si>
  <si>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</si>
  <si>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</si>
  <si>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</si>
  <si>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</si>
  <si>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</si>
  <si>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</si>
  <si>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</si>
  <si>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</si>
  <si>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</si>
  <si>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</si>
  <si>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</si>
  <si>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</si>
  <si>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</si>
  <si>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</si>
  <si>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</si>
  <si>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</si>
  <si>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</si>
  <si>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</si>
  <si>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</si>
  <si>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</si>
  <si>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</si>
  <si>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</si>
  <si>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</si>
  <si>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</si>
  <si>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</si>
  <si>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</si>
  <si>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</si>
  <si>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</si>
  <si>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</si>
  <si>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</si>
  <si>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</si>
  <si>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</si>
  <si>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</si>
  <si>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</si>
  <si>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</si>
  <si>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</si>
  <si>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</si>
  <si>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</si>
  <si>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</si>
  <si>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</si>
  <si>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</si>
  <si>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</si>
  <si>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</si>
  <si>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</si>
  <si>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</si>
  <si>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</si>
  <si>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</si>
  <si>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</si>
  <si>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</si>
  <si>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</si>
  <si>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</si>
  <si>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</si>
  <si>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</si>
  <si>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</si>
  <si>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</si>
  <si>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</si>
  <si>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</si>
  <si>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</si>
  <si>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</si>
  <si>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</si>
  <si>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</si>
  <si>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</si>
  <si>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</si>
  <si>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</si>
  <si>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</si>
  <si>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</si>
  <si>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</si>
  <si>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</si>
  <si>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</si>
  <si>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</si>
  <si>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</si>
  <si>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</si>
  <si>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</si>
  <si>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</si>
  <si>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</si>
  <si>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</si>
  <si>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</si>
  <si>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</si>
  <si>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</si>
  <si>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</si>
  <si>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</si>
  <si>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</si>
  <si>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</si>
  <si>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</si>
  <si>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</si>
  <si>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</si>
  <si>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</si>
  <si>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</si>
  <si>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</si>
  <si>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</si>
  <si>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</si>
  <si>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</si>
  <si>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</si>
  <si>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</si>
  <si>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</si>
  <si>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</si>
  <si>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</si>
  <si>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</si>
  <si>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</si>
  <si>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</si>
  <si>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</si>
  <si>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</si>
  <si>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</si>
  <si>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</si>
  <si>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</si>
  <si>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</si>
  <si>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</si>
  <si>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</si>
  <si>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</si>
  <si>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</si>
  <si>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</si>
  <si>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</si>
  <si>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</si>
  <si>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</si>
  <si>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</si>
  <si>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</si>
  <si>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</si>
  <si>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</si>
  <si>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</si>
  <si>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</si>
  <si>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</si>
  <si>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</si>
  <si>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</si>
  <si>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</si>
  <si>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</si>
  <si>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</si>
  <si>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</si>
  <si>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</si>
  <si>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</si>
  <si>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</si>
  <si>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</si>
  <si>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</si>
  <si>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</si>
  <si>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</si>
  <si>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</si>
  <si>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</si>
  <si>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</si>
  <si>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</si>
  <si>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</si>
  <si>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</si>
  <si>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</si>
  <si>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</si>
  <si>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</si>
  <si>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</si>
  <si>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</si>
  <si>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</si>
  <si>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</si>
  <si>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</si>
  <si>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</si>
  <si>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</si>
  <si>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</si>
  <si>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</si>
  <si>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</si>
  <si>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</si>
  <si>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</si>
  <si>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</si>
  <si>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</si>
  <si>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</si>
  <si>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</si>
  <si>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</si>
  <si>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</si>
  <si>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</si>
  <si>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</si>
  <si>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</si>
  <si>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</si>
  <si>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</si>
  <si>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</si>
  <si>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</si>
  <si>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</si>
  <si>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</si>
  <si>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</si>
  <si>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</si>
  <si>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</si>
  <si>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</si>
  <si>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</si>
  <si>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</si>
  <si>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</si>
  <si>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</si>
  <si>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</si>
  <si>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</si>
  <si>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</si>
  <si>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</si>
  <si>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</si>
  <si>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</si>
  <si>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</si>
  <si>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</si>
  <si>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</si>
  <si>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</si>
  <si>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</si>
  <si>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</si>
  <si>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</si>
  <si>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</si>
  <si>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</si>
  <si>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</si>
  <si>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</si>
  <si>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</si>
  <si>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</si>
  <si>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</si>
  <si>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</si>
  <si>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</si>
  <si>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</si>
  <si>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</si>
  <si>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</si>
  <si>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</si>
  <si>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</si>
  <si>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</si>
  <si>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</si>
  <si>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</si>
  <si>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</si>
  <si>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</si>
  <si>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</si>
  <si>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</si>
  <si>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</si>
  <si>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</si>
  <si>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</si>
  <si>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</si>
  <si>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</si>
  <si>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</si>
  <si>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</si>
  <si>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</si>
  <si>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</si>
  <si>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</si>
  <si>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</si>
  <si>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</si>
  <si>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</si>
  <si>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</si>
  <si>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</si>
  <si>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</si>
  <si>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</si>
  <si>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</si>
  <si>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</si>
  <si>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</si>
  <si>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</si>
  <si>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</si>
  <si>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</si>
  <si>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</si>
  <si>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</si>
  <si>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</si>
  <si>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</si>
  <si>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</si>
  <si>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</si>
  <si>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</si>
  <si>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</si>
  <si>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</si>
  <si>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</si>
  <si>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</si>
  <si>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</si>
  <si>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</si>
  <si>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</si>
  <si>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</si>
  <si>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</si>
  <si>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</si>
  <si>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</si>
  <si>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</si>
  <si>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</si>
  <si>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</si>
  <si>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</si>
  <si>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</si>
  <si>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</si>
  <si>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</si>
  <si>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</si>
  <si>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</si>
  <si>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</si>
  <si>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</si>
  <si>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</si>
  <si>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</si>
  <si>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</si>
  <si>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</si>
  <si>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</si>
  <si>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</si>
  <si>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</si>
  <si>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</si>
  <si>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</si>
  <si>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</si>
  <si>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</si>
  <si>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</si>
  <si>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</si>
  <si>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</si>
  <si>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</si>
  <si>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</si>
  <si>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</si>
  <si>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</si>
  <si>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</si>
  <si>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</si>
  <si>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</si>
  <si>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</si>
  <si>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</si>
  <si>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</si>
  <si>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</si>
  <si>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</si>
  <si>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</si>
  <si>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</si>
  <si>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</si>
  <si>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</si>
  <si>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</si>
  <si>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</si>
  <si>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</si>
  <si>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</si>
  <si>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</si>
  <si>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</si>
  <si>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</si>
  <si>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</si>
  <si>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</si>
  <si>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</si>
  <si>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</si>
  <si>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</si>
  <si>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</si>
  <si>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</si>
  <si>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</si>
  <si>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</si>
  <si>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</si>
  <si>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</si>
  <si>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</si>
  <si>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</si>
  <si>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</si>
  <si>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</si>
  <si>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</si>
  <si>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</si>
  <si>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</si>
  <si>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</si>
  <si>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</si>
  <si>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</si>
  <si>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</si>
  <si>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</si>
  <si>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</si>
  <si>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</si>
  <si>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</si>
  <si>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</si>
  <si>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</si>
  <si>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</si>
  <si>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</si>
  <si>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</si>
  <si>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</si>
  <si>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</si>
  <si>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</si>
  <si>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</si>
  <si>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</si>
  <si>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</si>
  <si>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</si>
  <si>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</si>
  <si>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</si>
  <si>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</si>
  <si>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</si>
  <si>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</si>
  <si>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</si>
  <si>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</si>
  <si>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</si>
  <si>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</si>
  <si>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</si>
  <si>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</si>
  <si>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</si>
  <si>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</si>
  <si>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</si>
  <si>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</si>
  <si>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</si>
  <si>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</si>
  <si>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</si>
  <si>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</si>
  <si>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</si>
  <si>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</si>
  <si>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</si>
  <si>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</si>
  <si>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</si>
  <si>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</si>
  <si>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</si>
  <si>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</si>
  <si>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</si>
  <si>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</si>
  <si>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</si>
  <si>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</si>
  <si>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</si>
  <si>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</si>
  <si>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</si>
  <si>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</si>
  <si>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</si>
  <si>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</si>
  <si>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</si>
  <si>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</si>
  <si>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</si>
  <si>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</si>
  <si>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</si>
  <si>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</si>
  <si>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</si>
  <si>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</si>
  <si>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</si>
  <si>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</si>
  <si>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</si>
  <si>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</si>
  <si>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</si>
  <si>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</si>
  <si>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</si>
  <si>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</si>
  <si>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</si>
  <si>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</si>
  <si>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</si>
  <si>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</si>
  <si>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</si>
  <si>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</si>
  <si>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</si>
  <si>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</si>
  <si>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</si>
  <si>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</si>
  <si>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</si>
  <si>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</si>
  <si>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</si>
  <si>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</si>
  <si>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</si>
  <si>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</si>
  <si>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</si>
  <si>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</si>
  <si>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</si>
  <si>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</si>
  <si>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</si>
  <si>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</si>
  <si>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</si>
  <si>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</si>
  <si>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</si>
  <si>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</si>
  <si>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</si>
  <si>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</si>
  <si>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</si>
  <si>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</si>
  <si>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</si>
  <si>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</si>
  <si>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</si>
  <si>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</si>
  <si>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</si>
  <si>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</si>
  <si>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</si>
  <si>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</si>
  <si>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</si>
  <si>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</si>
  <si>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</si>
  <si>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</si>
  <si>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</si>
  <si>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</si>
  <si>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</si>
  <si>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</si>
  <si>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</si>
  <si>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</si>
  <si>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</si>
  <si>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</si>
  <si>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</si>
  <si>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</si>
  <si>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</si>
  <si>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</si>
  <si>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</si>
  <si>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</si>
  <si>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</si>
  <si>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</si>
  <si>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</si>
  <si>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</si>
  <si>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</si>
  <si>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</si>
  <si>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</si>
  <si>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</si>
  <si>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</si>
  <si>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</si>
  <si>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</si>
  <si>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</si>
  <si>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</si>
  <si>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</si>
  <si>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</si>
  <si>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</si>
  <si>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</si>
  <si>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</si>
  <si>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</si>
  <si>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</si>
  <si>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</si>
  <si>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</si>
  <si>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</si>
  <si>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</si>
  <si>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</si>
  <si>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</si>
  <si>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</si>
  <si>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</si>
  <si>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</si>
  <si>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</si>
  <si>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</si>
  <si>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</si>
  <si>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</si>
  <si>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</si>
  <si>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</si>
  <si>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</si>
  <si>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</si>
  <si>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</si>
  <si>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</si>
  <si>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</si>
  <si>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</si>
  <si>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</si>
  <si>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</si>
  <si>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</si>
  <si>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</si>
  <si>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</si>
  <si>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</si>
  <si>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</si>
  <si>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</si>
  <si>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</si>
  <si>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</si>
  <si>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</si>
  <si>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</si>
  <si>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</si>
  <si>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</si>
  <si>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</si>
  <si>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</si>
  <si>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</si>
  <si>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</si>
  <si>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</si>
  <si>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</si>
  <si>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</si>
  <si>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</si>
  <si>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</si>
  <si>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</si>
  <si>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</si>
  <si>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</si>
  <si>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</si>
  <si>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</si>
  <si>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</si>
  <si>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</si>
  <si>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</si>
  <si>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</si>
  <si>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</si>
  <si>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</si>
  <si>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</si>
  <si>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</si>
  <si>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</si>
  <si>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</si>
  <si>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</si>
  <si>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</si>
  <si>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</si>
  <si>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</si>
  <si>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</si>
  <si>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</si>
  <si>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</si>
  <si>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</si>
  <si>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</si>
  <si>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</si>
  <si>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</si>
  <si>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</si>
  <si>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</si>
  <si>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</si>
  <si>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</si>
  <si>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</si>
  <si>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</si>
  <si>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</si>
  <si>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</si>
  <si>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</si>
  <si>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</si>
  <si>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</si>
  <si>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</si>
  <si>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</si>
  <si>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</si>
  <si>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</si>
  <si>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</si>
  <si>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</si>
  <si>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</si>
  <si>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</si>
  <si>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</si>
  <si>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</si>
  <si>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</si>
  <si>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</si>
  <si>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</si>
  <si>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</si>
  <si>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</si>
  <si>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</si>
  <si>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</si>
  <si>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</si>
  <si>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</si>
  <si>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</si>
  <si>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</si>
  <si>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</si>
  <si>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</si>
  <si>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</si>
  <si>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</si>
  <si>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</si>
  <si>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</si>
  <si>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</si>
  <si>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</si>
  <si>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</si>
  <si>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</si>
  <si>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</si>
  <si>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</si>
  <si>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</si>
  <si>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</si>
  <si>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</si>
  <si>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</si>
  <si>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</si>
  <si>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</si>
  <si>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</si>
  <si>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</si>
  <si>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</si>
  <si>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</si>
  <si>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</si>
  <si>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</si>
  <si>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</si>
  <si>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</si>
  <si>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</si>
  <si>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</si>
  <si>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</si>
  <si>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</si>
  <si>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</si>
  <si>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</si>
  <si>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</si>
  <si>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</si>
  <si>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</si>
  <si>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</si>
  <si>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</si>
  <si>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</si>
  <si>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</si>
  <si>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</si>
  <si>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</si>
  <si>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</si>
  <si>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</si>
  <si>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</si>
  <si>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</si>
  <si>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</si>
  <si>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</si>
  <si>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</si>
  <si>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</si>
  <si>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</si>
  <si>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</si>
  <si>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</si>
  <si>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</si>
  <si>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</si>
  <si>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</si>
  <si>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</si>
  <si>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</si>
  <si>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</si>
  <si>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</si>
  <si>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</si>
  <si>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</si>
  <si>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</si>
  <si>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</si>
  <si>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</si>
  <si>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</si>
  <si>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</si>
  <si>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</si>
  <si>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</si>
  <si>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</si>
  <si>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</si>
  <si>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</si>
  <si>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</si>
  <si>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</si>
  <si>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</si>
  <si>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</si>
  <si>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</si>
  <si>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</si>
  <si>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</si>
  <si>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</si>
  <si>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</si>
  <si>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</si>
  <si>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</si>
  <si>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</si>
  <si>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</si>
  <si>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</si>
  <si>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</si>
  <si>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</si>
  <si>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</si>
  <si>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</si>
  <si>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</si>
  <si>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</si>
  <si>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</si>
  <si>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</si>
  <si>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</si>
  <si>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</si>
  <si>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</si>
  <si>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</si>
  <si>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</si>
  <si>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</si>
  <si>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</si>
  <si>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</si>
  <si>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</si>
  <si>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</si>
  <si>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</si>
  <si>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</si>
  <si>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</si>
  <si>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</si>
  <si>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</si>
  <si>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</si>
  <si>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</si>
  <si>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</si>
  <si>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</si>
  <si>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</si>
  <si>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</si>
  <si>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</si>
  <si>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</si>
  <si>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</si>
  <si>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</si>
  <si>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</si>
  <si>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</si>
  <si>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</si>
  <si>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</si>
  <si>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</si>
  <si>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</si>
  <si>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</si>
  <si>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</si>
  <si>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</si>
  <si>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</si>
  <si>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</si>
  <si>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</si>
  <si>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</si>
  <si>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</si>
  <si>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</si>
  <si>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</si>
  <si>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</si>
  <si>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</si>
  <si>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</si>
  <si>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</si>
  <si>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</si>
  <si>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</si>
  <si>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</si>
  <si>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</si>
  <si>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</si>
  <si>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</si>
  <si>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</si>
  <si>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</si>
  <si>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</si>
  <si>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</si>
  <si>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</si>
  <si>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</si>
  <si>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</si>
  <si>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</si>
  <si>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</si>
  <si>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</si>
  <si>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</si>
  <si>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</si>
  <si>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</si>
  <si>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</si>
  <si>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</si>
  <si>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</si>
  <si>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</si>
  <si>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</si>
  <si>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</si>
  <si>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</si>
  <si>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</si>
  <si>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</si>
  <si>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</si>
  <si>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</si>
  <si>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</si>
  <si>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</si>
  <si>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</si>
  <si>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</si>
  <si>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</si>
  <si>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</si>
  <si>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</si>
  <si>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</si>
  <si>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</si>
  <si>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</si>
  <si>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</si>
  <si>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</si>
  <si>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</si>
  <si>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</si>
  <si>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</si>
  <si>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</si>
  <si>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</si>
  <si>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</si>
  <si>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</si>
  <si>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</si>
  <si>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</si>
  <si>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</si>
  <si>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</si>
  <si>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</si>
  <si>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</si>
  <si>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</si>
  <si>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</si>
  <si>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</si>
  <si>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</si>
  <si>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</si>
  <si>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</si>
  <si>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</si>
  <si>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</si>
  <si>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</si>
  <si>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</si>
  <si>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</si>
  <si>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</si>
  <si>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</si>
  <si>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</si>
  <si>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</si>
  <si>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</si>
  <si>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</si>
  <si>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</si>
  <si>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</si>
  <si>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</si>
  <si>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</si>
  <si>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</si>
  <si>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</si>
  <si>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</si>
  <si>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</si>
  <si>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</si>
  <si>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</si>
  <si>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</si>
  <si>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</si>
  <si>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</si>
  <si>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</si>
  <si>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</si>
  <si>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</si>
  <si>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</si>
  <si>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</si>
  <si>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</si>
  <si>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</si>
  <si>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</si>
  <si>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</si>
  <si>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</si>
  <si>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</si>
  <si>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</si>
  <si>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</si>
  <si>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</si>
  <si>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</si>
  <si>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</si>
  <si>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</si>
  <si>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</si>
  <si>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</si>
  <si>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</si>
  <si>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</si>
  <si>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</si>
  <si>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</si>
  <si>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</si>
  <si>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</si>
  <si>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</si>
  <si>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</si>
  <si>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</si>
  <si>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</si>
  <si>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</si>
  <si>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</si>
  <si>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</si>
  <si>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</si>
  <si>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</si>
  <si>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</si>
  <si>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</si>
  <si>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</si>
  <si>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</si>
  <si>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</si>
  <si>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</si>
  <si>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</si>
  <si>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</si>
  <si>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</si>
  <si>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</si>
  <si>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</si>
  <si>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</si>
  <si>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</si>
  <si>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</si>
  <si>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</si>
  <si>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</si>
  <si>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</si>
  <si>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</si>
  <si>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</si>
  <si>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</si>
  <si>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</si>
  <si>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</si>
  <si>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</si>
  <si>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</si>
  <si>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</si>
  <si>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</si>
  <si>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</si>
  <si>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</si>
  <si>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</si>
  <si>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</si>
  <si>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</si>
  <si>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</si>
  <si>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</si>
  <si>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</si>
  <si>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</si>
  <si>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</si>
  <si>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</si>
  <si>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</si>
  <si>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</si>
  <si>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</si>
  <si>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</si>
  <si>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</si>
  <si>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</si>
  <si>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</si>
  <si>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</si>
  <si>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</si>
  <si>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</si>
  <si>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</si>
  <si>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</si>
  <si>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</si>
  <si>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</si>
  <si>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</si>
  <si>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</si>
  <si>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</si>
  <si>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</si>
  <si>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</si>
  <si>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</si>
  <si>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</si>
  <si>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</si>
  <si>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</si>
  <si>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</si>
  <si>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</si>
  <si>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</si>
  <si>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</si>
  <si>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</si>
  <si>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</si>
  <si>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</si>
  <si>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</si>
  <si>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</si>
  <si>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</si>
  <si>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</si>
  <si>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</si>
  <si>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</si>
  <si>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</si>
  <si>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</si>
  <si>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</si>
  <si>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</si>
  <si>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</si>
  <si>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</si>
  <si>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</si>
  <si>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</si>
  <si>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</si>
  <si>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</si>
  <si>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</si>
  <si>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</si>
  <si>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</si>
  <si>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</si>
  <si>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</si>
  <si>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</si>
  <si>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</si>
  <si>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</si>
  <si>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</si>
  <si>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</si>
  <si>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</si>
  <si>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</si>
  <si>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</si>
  <si>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</si>
  <si>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</si>
  <si>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</si>
  <si>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</si>
  <si>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</si>
  <si>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</si>
  <si>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</si>
  <si>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</si>
  <si>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</si>
  <si>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</si>
  <si>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</si>
  <si>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</si>
  <si>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</si>
  <si>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</si>
  <si>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</si>
  <si>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</si>
  <si>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</si>
  <si>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</si>
  <si>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</si>
  <si>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</si>
  <si>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</si>
  <si>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</si>
  <si>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</si>
  <si>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</si>
  <si>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</si>
  <si>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</si>
  <si>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</si>
  <si>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</si>
  <si>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</si>
  <si>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</si>
  <si>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</si>
  <si>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</si>
  <si>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</si>
  <si>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</si>
  <si>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</si>
  <si>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</si>
  <si>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</si>
  <si>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</si>
  <si>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</si>
  <si>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</si>
  <si>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</si>
  <si>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</si>
  <si>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</si>
  <si>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</si>
  <si>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</si>
  <si>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</si>
  <si>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</si>
  <si>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</si>
  <si>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</si>
  <si>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</si>
  <si>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</si>
  <si>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</si>
  <si>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</si>
  <si>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</si>
  <si>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</si>
  <si>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</si>
  <si>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</si>
  <si>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</si>
  <si>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</si>
  <si>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</si>
  <si>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</si>
  <si>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</si>
  <si>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</si>
  <si>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</si>
  <si>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</si>
  <si>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</si>
  <si>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</si>
  <si>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</si>
  <si>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</si>
  <si>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</si>
  <si>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</si>
  <si>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</si>
  <si>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</si>
  <si>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</si>
  <si>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</si>
  <si>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</si>
  <si>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</si>
  <si>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</si>
  <si>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</si>
  <si>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</si>
  <si>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</si>
  <si>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</si>
  <si>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</si>
  <si>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</si>
  <si>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</si>
  <si>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</si>
  <si>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</si>
  <si>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</si>
  <si>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</si>
  <si>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</si>
  <si>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</si>
  <si>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</si>
  <si>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</si>
  <si>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</si>
  <si>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</si>
  <si>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</si>
  <si>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</si>
  <si>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</si>
  <si>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</si>
  <si>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</si>
  <si>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</si>
  <si>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</si>
  <si>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</si>
  <si>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</si>
  <si>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</si>
  <si>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</si>
  <si>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</si>
  <si>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</si>
  <si>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</si>
  <si>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</si>
  <si>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</si>
  <si>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</si>
  <si>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</si>
  <si>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</si>
  <si>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</si>
  <si>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</si>
  <si>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</si>
  <si>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</si>
  <si>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</si>
  <si>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</si>
  <si>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</si>
  <si>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</si>
  <si>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</si>
  <si>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</si>
  <si>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</si>
  <si>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</si>
  <si>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</si>
  <si>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</si>
  <si>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</si>
  <si>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</si>
  <si>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</si>
  <si>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</si>
  <si>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</si>
  <si>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</si>
  <si>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</si>
  <si>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</si>
  <si>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</si>
  <si>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</si>
  <si>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</si>
  <si>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</si>
  <si>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</si>
  <si>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</si>
  <si>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</si>
  <si>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</si>
  <si>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</si>
  <si>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</si>
  <si>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</si>
  <si>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</si>
  <si>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</si>
  <si>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</si>
  <si>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</si>
  <si>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</si>
  <si>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</si>
  <si>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</si>
  <si>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</si>
  <si>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</si>
  <si>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</si>
  <si>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</si>
  <si>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</si>
  <si>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</si>
  <si>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</si>
  <si>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</si>
  <si>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</si>
  <si>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</si>
  <si>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</si>
  <si>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</si>
  <si>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</si>
  <si>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</si>
  <si>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</si>
  <si>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</si>
  <si>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</si>
  <si>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</si>
  <si>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</si>
  <si>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</si>
  <si>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</si>
  <si>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</si>
  <si>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</si>
  <si>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</si>
  <si>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</si>
  <si>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</si>
  <si>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</si>
  <si>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</si>
  <si>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</si>
  <si>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</si>
  <si>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</si>
  <si>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</si>
  <si>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</si>
  <si>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</si>
  <si>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</si>
  <si>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</si>
  <si>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</si>
  <si>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</si>
  <si>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</si>
  <si>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</si>
  <si>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</si>
  <si>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</si>
  <si>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</si>
  <si>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</si>
  <si>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</si>
  <si>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</si>
  <si>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</si>
  <si>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</si>
  <si>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</si>
  <si>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</si>
  <si>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</si>
  <si>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</si>
  <si>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</si>
  <si>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</si>
  <si>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</si>
  <si>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</si>
  <si>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</si>
  <si>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</si>
  <si>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</si>
  <si>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</si>
  <si>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</si>
  <si>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</si>
  <si>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</si>
  <si>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</si>
  <si>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</si>
  <si>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</si>
  <si>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</si>
  <si>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</si>
  <si>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</si>
  <si>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</si>
  <si>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</si>
  <si>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</si>
  <si>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</si>
  <si>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</si>
  <si>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</si>
  <si>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</si>
  <si>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</si>
  <si>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</si>
  <si>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</si>
  <si>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</si>
  <si>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</si>
  <si>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</si>
  <si>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</si>
  <si>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</si>
  <si>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</si>
  <si>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</si>
  <si>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</si>
  <si>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</si>
  <si>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</si>
  <si>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</si>
  <si>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</si>
  <si>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</si>
  <si>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</si>
  <si>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</si>
  <si>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</si>
  <si>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</si>
  <si>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</si>
  <si>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</si>
  <si>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</si>
  <si>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</si>
  <si>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</si>
  <si>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</si>
  <si>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</si>
  <si>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</si>
  <si>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</si>
  <si>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</si>
  <si>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</si>
  <si>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</si>
  <si>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</si>
  <si>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</si>
  <si>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</si>
  <si>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</si>
  <si>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</si>
  <si>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</si>
  <si>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</si>
  <si>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</si>
  <si>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</si>
  <si>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</si>
  <si>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</si>
  <si>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</si>
  <si>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</si>
  <si>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</si>
  <si>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</si>
  <si>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</si>
  <si>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</si>
  <si>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</si>
  <si>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</si>
  <si>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</si>
  <si>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</si>
  <si>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</si>
  <si>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</si>
  <si>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</si>
  <si>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</si>
  <si>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</si>
  <si>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</si>
  <si>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</si>
  <si>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</si>
  <si>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</si>
  <si>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</si>
  <si>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</si>
  <si>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</si>
  <si>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</si>
  <si>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</si>
  <si>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</si>
  <si>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</si>
  <si>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</si>
  <si>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</si>
  <si>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</si>
  <si>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</si>
  <si>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</si>
  <si>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</si>
  <si>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</si>
  <si>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</si>
  <si>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</si>
  <si>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</si>
  <si>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</si>
  <si>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</si>
  <si>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</si>
  <si>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</si>
  <si>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</si>
  <si>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</si>
  <si>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</si>
  <si>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</si>
  <si>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</si>
  <si>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</si>
  <si>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</si>
  <si>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</si>
  <si>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</si>
  <si>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</si>
  <si>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</si>
  <si>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</si>
  <si>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</si>
  <si>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</si>
  <si>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</si>
  <si>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</si>
  <si>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</si>
  <si>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</si>
  <si>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</si>
  <si>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</si>
  <si>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</si>
  <si>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</si>
  <si>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</si>
  <si>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</si>
  <si>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</si>
  <si>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</si>
  <si>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</si>
  <si>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</si>
  <si>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</si>
  <si>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</si>
  <si>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</si>
  <si>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</si>
  <si>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</si>
  <si>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</si>
  <si>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</si>
  <si>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</si>
  <si>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</si>
  <si>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</si>
  <si>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</si>
  <si>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</si>
  <si>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</si>
  <si>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</si>
  <si>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</si>
  <si>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</si>
  <si>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</si>
  <si>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</si>
  <si>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</si>
  <si>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</si>
  <si>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</si>
  <si>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</si>
  <si>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</si>
  <si>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</si>
  <si>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</si>
  <si>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</si>
  <si>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</si>
  <si>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</si>
  <si>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</si>
  <si>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</si>
  <si>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</si>
  <si>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</si>
  <si>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</si>
  <si>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</si>
  <si>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</si>
  <si>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</si>
  <si>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</si>
  <si>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</si>
  <si>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</si>
  <si>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</si>
  <si>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</si>
  <si>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</si>
  <si>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</si>
  <si>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</si>
  <si>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</si>
  <si>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</si>
  <si>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</si>
  <si>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</si>
  <si>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</si>
  <si>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</si>
  <si>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</si>
  <si>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</si>
  <si>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</si>
  <si>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</si>
  <si>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</si>
  <si>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</si>
  <si>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</si>
  <si>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</si>
  <si>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</si>
  <si>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</si>
  <si>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</si>
  <si>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</si>
  <si>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</si>
  <si>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</si>
  <si>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</si>
  <si>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</si>
  <si>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</si>
  <si>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</si>
  <si>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</si>
  <si>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</si>
  <si>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</si>
  <si>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</si>
  <si>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</si>
  <si>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</si>
  <si>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</si>
  <si>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</si>
  <si>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</si>
  <si>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</si>
  <si>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</si>
  <si>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</si>
  <si>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</si>
  <si>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</si>
  <si>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</si>
  <si>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</si>
  <si>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</si>
  <si>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</si>
  <si>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</si>
  <si>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</si>
  <si>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</si>
  <si>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</si>
  <si>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</si>
  <si>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</si>
  <si>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</si>
  <si>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</si>
  <si>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</si>
  <si>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</si>
  <si>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</si>
  <si>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</si>
  <si>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</si>
  <si>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</si>
  <si>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</si>
  <si>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</si>
  <si>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</si>
  <si>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</si>
  <si>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</si>
  <si>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</si>
  <si>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</si>
  <si>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</si>
  <si>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</si>
  <si>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</si>
  <si>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</si>
  <si>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</si>
  <si>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</si>
  <si>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</si>
  <si>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</si>
  <si>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</si>
  <si>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</si>
  <si>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</si>
  <si>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</si>
  <si>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</si>
  <si>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</si>
  <si>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</si>
  <si>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</si>
  <si>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</si>
  <si>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</si>
  <si>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</si>
  <si>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</si>
  <si>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</si>
  <si>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</si>
  <si>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</si>
  <si>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</si>
  <si>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</si>
  <si>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</si>
  <si>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</si>
  <si>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</si>
  <si>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</si>
  <si>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</si>
  <si>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</si>
  <si>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</si>
  <si>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</si>
  <si>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</si>
  <si>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</si>
  <si>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</si>
  <si>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</si>
  <si>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</si>
  <si>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</si>
  <si>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</si>
  <si>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</si>
  <si>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</si>
  <si>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</si>
  <si>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</si>
  <si>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</si>
  <si>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</si>
  <si>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</si>
  <si>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</si>
  <si>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</si>
  <si>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</si>
  <si>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</si>
  <si>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</si>
  <si>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</si>
  <si>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</si>
  <si>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</si>
  <si>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</si>
  <si>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</si>
  <si>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</si>
  <si>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</si>
  <si>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</si>
  <si>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</si>
  <si>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</si>
  <si>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</si>
  <si>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</si>
  <si>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</si>
  <si>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</si>
  <si>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</si>
  <si>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</si>
  <si>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</si>
  <si>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</si>
  <si>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</si>
  <si>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</si>
  <si>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</si>
  <si>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</si>
  <si>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</si>
  <si>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</si>
  <si>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</si>
  <si>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</si>
  <si>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</si>
  <si>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</si>
  <si>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</si>
  <si>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</si>
  <si>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</si>
  <si>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</si>
  <si>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</si>
  <si>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</si>
  <si>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</si>
  <si>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</si>
  <si>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</si>
  <si>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</si>
  <si>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</si>
  <si>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</si>
  <si>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</si>
  <si>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</si>
  <si>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</si>
  <si>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</si>
  <si>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</si>
  <si>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</si>
  <si>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</si>
  <si>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</si>
  <si>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</si>
  <si>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</si>
  <si>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</si>
  <si>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</si>
  <si>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</si>
  <si>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</si>
  <si>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</si>
  <si>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</si>
  <si>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</si>
  <si>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</si>
  <si>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</si>
  <si>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</si>
  <si>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</si>
  <si>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</si>
  <si>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</si>
  <si>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</si>
  <si>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</si>
  <si>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</si>
  <si>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</si>
  <si>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</si>
  <si>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</si>
  <si>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</si>
  <si>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</si>
  <si>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</si>
  <si>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</si>
  <si>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</si>
  <si>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</si>
  <si>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</si>
  <si>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</si>
  <si>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</si>
  <si>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</si>
  <si>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</si>
  <si>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</si>
  <si>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</si>
  <si>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</si>
  <si>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</si>
  <si>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</si>
  <si>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</si>
  <si>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</si>
  <si>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</si>
  <si>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</si>
  <si>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</si>
  <si>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</si>
  <si>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</si>
  <si>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</si>
  <si>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</si>
  <si>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</si>
  <si>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</si>
  <si>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</si>
  <si>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</si>
  <si>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</si>
  <si>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</si>
  <si>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</si>
  <si>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</si>
  <si>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</si>
  <si>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</si>
  <si>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</si>
  <si>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</si>
  <si>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</si>
  <si>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</si>
  <si>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</si>
  <si>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</si>
  <si>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</si>
  <si>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</si>
  <si>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</si>
  <si>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</si>
  <si>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</si>
  <si>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</si>
  <si>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</si>
  <si>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</si>
  <si>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</si>
  <si>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</si>
  <si>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</si>
  <si>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</si>
  <si>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</si>
  <si>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</si>
  <si>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</si>
  <si>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</si>
  <si>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</si>
  <si>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</si>
  <si>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</si>
  <si>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</si>
  <si>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</si>
  <si>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</si>
  <si>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</si>
  <si>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</si>
  <si>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</si>
  <si>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</si>
  <si>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</si>
  <si>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</si>
  <si>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</si>
  <si>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</si>
  <si>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</si>
  <si>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</si>
  <si>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</si>
  <si>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</si>
  <si>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</si>
  <si>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</si>
  <si>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</si>
  <si>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</si>
  <si>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</si>
  <si>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</si>
  <si>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</si>
  <si>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</si>
  <si>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</si>
  <si>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</si>
  <si>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</si>
  <si>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</si>
  <si>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</si>
  <si>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</si>
  <si>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</si>
  <si>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</si>
  <si>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</si>
  <si>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</si>
  <si>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</si>
  <si>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</si>
  <si>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</si>
  <si>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</si>
  <si>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</si>
  <si>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</si>
  <si>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</si>
  <si>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</si>
  <si>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</si>
  <si>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</si>
  <si>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</si>
  <si>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</si>
  <si>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</si>
  <si>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</si>
  <si>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</si>
  <si>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</si>
  <si>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</si>
  <si>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</si>
  <si>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</si>
  <si>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</si>
  <si>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</si>
  <si>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</si>
  <si>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</si>
  <si>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</si>
  <si>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</si>
  <si>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</si>
  <si>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</si>
  <si>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</si>
  <si>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</si>
  <si>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</si>
  <si>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</si>
  <si>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</si>
  <si>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</si>
  <si>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</si>
  <si>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</si>
  <si>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</si>
  <si>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</si>
  <si>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</si>
  <si>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</si>
  <si>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</si>
  <si>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</si>
  <si>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</si>
  <si>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</si>
  <si>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</si>
  <si>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</si>
  <si>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</si>
  <si>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</si>
  <si>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</si>
  <si>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</si>
  <si>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</si>
  <si>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</si>
  <si>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</si>
  <si>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</si>
  <si>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</si>
  <si>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</si>
  <si>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</si>
  <si>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</si>
  <si>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</si>
  <si>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</si>
  <si>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</si>
  <si>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</si>
  <si>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</si>
  <si>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</si>
  <si>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</si>
  <si>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</si>
  <si>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</si>
  <si>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</si>
  <si>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</si>
  <si>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</si>
  <si>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</si>
  <si>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</si>
  <si>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</si>
  <si>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</si>
  <si>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</si>
  <si>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</si>
  <si>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</si>
  <si>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</si>
  <si>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</si>
  <si>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</si>
  <si>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</si>
  <si>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</si>
  <si>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</si>
  <si>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</si>
  <si>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</si>
  <si>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</si>
  <si>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</si>
  <si>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</si>
  <si>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</si>
  <si>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</si>
  <si>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</si>
  <si>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</si>
  <si>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</si>
  <si>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</si>
  <si>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</si>
  <si>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</si>
  <si>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</si>
  <si>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</si>
  <si>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</si>
  <si>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</si>
  <si>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</si>
  <si>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</si>
  <si>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</si>
  <si>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</si>
  <si>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</si>
  <si>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</si>
  <si>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</si>
  <si>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</si>
  <si>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</si>
  <si>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</si>
  <si>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</si>
  <si>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</si>
  <si>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</si>
  <si>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</si>
  <si>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</si>
  <si>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</si>
  <si>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</si>
  <si>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</si>
  <si>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</si>
  <si>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</si>
  <si>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</si>
  <si>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</si>
  <si>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</si>
  <si>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</si>
  <si>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</si>
  <si>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</si>
  <si>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</si>
  <si>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</si>
  <si>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</si>
  <si>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</si>
  <si>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</si>
  <si>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</si>
  <si>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</si>
  <si>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</si>
  <si>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</si>
  <si>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</si>
  <si>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</si>
  <si>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</si>
  <si>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</si>
  <si>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</si>
  <si>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</si>
  <si>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</si>
  <si>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</si>
  <si>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</si>
  <si>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</si>
  <si>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</si>
  <si>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</si>
  <si>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</si>
  <si>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</si>
  <si>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</si>
  <si>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</si>
  <si>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</si>
  <si>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</si>
  <si>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</si>
  <si>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</si>
  <si>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</si>
  <si>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</si>
  <si>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</si>
  <si>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</si>
  <si>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</si>
  <si>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</si>
  <si>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</si>
  <si>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</si>
  <si>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</si>
  <si>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</si>
  <si>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</si>
  <si>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</si>
  <si>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</si>
  <si>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</si>
  <si>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</si>
  <si>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</si>
  <si>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</si>
  <si>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</si>
  <si>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</si>
  <si>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</si>
  <si>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</si>
  <si>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</si>
  <si>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</si>
  <si>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</si>
  <si>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</si>
  <si>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</si>
  <si>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</si>
  <si>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</si>
  <si>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</si>
  <si>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</si>
  <si>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</si>
  <si>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</si>
  <si>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</si>
  <si>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</si>
  <si>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</si>
  <si>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</si>
  <si>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</si>
  <si>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</si>
  <si>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</si>
  <si>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</si>
  <si>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</si>
  <si>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</si>
  <si>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</si>
  <si>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</si>
  <si>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</si>
  <si>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</si>
  <si>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</si>
  <si>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</si>
  <si>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</si>
  <si>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</si>
  <si>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</si>
  <si>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</si>
  <si>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</si>
  <si>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</si>
  <si>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</si>
  <si>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</si>
  <si>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</si>
  <si>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</si>
  <si>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</si>
  <si>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</si>
  <si>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</si>
  <si>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</si>
  <si>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</si>
  <si>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</si>
  <si>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</si>
  <si>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</si>
  <si>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</si>
  <si>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</si>
  <si>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</si>
  <si>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</si>
  <si>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</si>
  <si>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</si>
  <si>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</si>
  <si>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</si>
  <si>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</si>
  <si>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</si>
  <si>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</si>
  <si>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</si>
  <si>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</si>
  <si>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</si>
  <si>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</si>
  <si>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</si>
  <si>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</si>
  <si>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</si>
  <si>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</si>
  <si>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</si>
  <si>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</si>
  <si>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</si>
  <si>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</si>
  <si>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</si>
  <si>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</si>
  <si>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</si>
  <si>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</si>
  <si>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</si>
  <si>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</si>
  <si>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</si>
  <si>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</si>
  <si>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</si>
  <si>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</si>
  <si>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</si>
  <si>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</si>
  <si>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</si>
  <si>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</si>
  <si>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</si>
  <si>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</si>
  <si>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</si>
  <si>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</si>
  <si>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</si>
  <si>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</si>
  <si>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</si>
  <si>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</si>
  <si>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</si>
  <si>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</si>
  <si>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</si>
  <si>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</si>
  <si>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</si>
  <si>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</si>
  <si>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</si>
  <si>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</si>
  <si>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</si>
  <si>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</si>
  <si>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</si>
  <si>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</si>
  <si>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</si>
  <si>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</si>
  <si>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</si>
  <si>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</si>
  <si>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</si>
  <si>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</si>
  <si>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</si>
  <si>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</si>
  <si>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</si>
  <si>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</si>
  <si>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</si>
  <si>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</si>
  <si>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</si>
  <si>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</si>
  <si>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</si>
  <si>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</si>
  <si>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</si>
  <si>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</si>
  <si>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</si>
  <si>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</si>
  <si>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</si>
  <si>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</si>
  <si>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</si>
  <si>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</si>
  <si>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</si>
  <si>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</si>
  <si>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</si>
  <si>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</si>
  <si>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</si>
  <si>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</si>
  <si>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</si>
  <si>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</si>
  <si>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</si>
  <si>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</si>
  <si>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</si>
  <si>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</si>
  <si>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</si>
  <si>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</si>
  <si>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</si>
  <si>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</si>
  <si>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</si>
  <si>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</si>
  <si>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</si>
  <si>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</si>
  <si>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</si>
  <si>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</si>
  <si>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</si>
  <si>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</si>
  <si>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</si>
  <si>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</si>
  <si>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</si>
  <si>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</si>
  <si>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</si>
  <si>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</si>
  <si>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</si>
  <si>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</si>
  <si>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</si>
  <si>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</si>
  <si>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</si>
  <si>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</si>
  <si>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</si>
  <si>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</si>
  <si>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</si>
  <si>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</si>
  <si>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</si>
  <si>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</si>
  <si>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</si>
  <si>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</si>
  <si>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</si>
  <si>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</si>
  <si>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</si>
  <si>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</si>
  <si>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</si>
  <si>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</si>
  <si>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</si>
  <si>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</si>
  <si>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</si>
  <si>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</si>
  <si>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</si>
  <si>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</si>
  <si>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</si>
  <si>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</si>
  <si>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</si>
  <si>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</si>
  <si>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</si>
  <si>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</si>
  <si>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</si>
  <si>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</si>
  <si>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</si>
  <si>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</si>
  <si>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</si>
  <si>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</si>
  <si>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</si>
  <si>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</si>
  <si>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</si>
  <si>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</si>
  <si>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</si>
  <si>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</si>
  <si>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</si>
  <si>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</si>
  <si>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</si>
  <si>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</si>
  <si>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</si>
  <si>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</si>
  <si>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</si>
  <si>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</si>
  <si>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</si>
  <si>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</si>
  <si>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</si>
  <si>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</si>
  <si>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</si>
  <si>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</si>
  <si>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</si>
  <si>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</si>
  <si>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</si>
  <si>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</si>
  <si>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</si>
  <si>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</si>
  <si>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</si>
  <si>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</si>
  <si>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</si>
  <si>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</si>
  <si>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</si>
  <si>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</si>
  <si>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</si>
  <si>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</si>
  <si>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</si>
  <si>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</si>
  <si>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</si>
  <si>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</si>
  <si>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</si>
  <si>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</si>
  <si>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</si>
  <si>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</si>
  <si>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</si>
  <si>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</si>
  <si>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</si>
  <si>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</si>
  <si>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</si>
  <si>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</si>
  <si>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</si>
  <si>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</si>
  <si>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</si>
  <si>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</si>
  <si>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</si>
  <si>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</si>
  <si>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</si>
  <si>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</si>
  <si>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</si>
  <si>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</si>
  <si>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</si>
  <si>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</si>
  <si>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</si>
  <si>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</si>
  <si>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</si>
  <si>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</si>
  <si>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</si>
  <si>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</si>
  <si>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</si>
  <si>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</si>
  <si>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</si>
  <si>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</si>
  <si>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</si>
  <si>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</si>
  <si>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</si>
  <si>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</si>
  <si>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</si>
  <si>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</si>
  <si>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</si>
  <si>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</si>
  <si>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</si>
  <si>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</si>
  <si>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</si>
  <si>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</si>
  <si>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</si>
  <si>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</si>
  <si>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</si>
  <si>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</si>
  <si>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</si>
  <si>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</si>
  <si>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</si>
  <si>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</si>
  <si>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</si>
  <si>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</si>
  <si>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</si>
  <si>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</si>
  <si>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</si>
  <si>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</si>
  <si>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</si>
  <si>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</si>
  <si>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</si>
  <si>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</si>
  <si>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</si>
  <si>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</si>
  <si>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</si>
  <si>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</si>
  <si>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</si>
  <si>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</si>
  <si>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</si>
  <si>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</si>
  <si>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</si>
  <si>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</si>
  <si>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</si>
  <si>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</si>
  <si>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</si>
  <si>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</si>
  <si>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</si>
  <si>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</si>
  <si>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</si>
  <si>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</si>
  <si>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</si>
  <si>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</si>
  <si>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</si>
  <si>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</si>
  <si>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</si>
  <si>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</si>
  <si>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</si>
  <si>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</si>
  <si>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</si>
  <si>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</si>
  <si>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</si>
  <si>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</si>
  <si>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</si>
  <si>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</si>
  <si>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</si>
  <si>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</si>
  <si>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</si>
  <si>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</si>
  <si>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</si>
  <si>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</si>
  <si>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</si>
  <si>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</si>
  <si>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</si>
  <si>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</si>
  <si>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</si>
  <si>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</si>
  <si>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</si>
  <si>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</si>
  <si>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</si>
  <si>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</si>
  <si>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</si>
  <si>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</si>
  <si>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</si>
  <si>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</si>
  <si>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</si>
  <si>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</si>
  <si>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</si>
  <si>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</si>
  <si>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</si>
  <si>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</si>
  <si>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</si>
  <si>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</si>
  <si>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</si>
  <si>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</si>
  <si>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</si>
  <si>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</si>
  <si>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</si>
  <si>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</si>
  <si>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</si>
  <si>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</si>
  <si>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</si>
  <si>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</si>
  <si>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</si>
  <si>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</si>
  <si>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</si>
  <si>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</si>
  <si>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</si>
  <si>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</si>
  <si>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</si>
  <si>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</si>
  <si>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</si>
  <si>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</si>
  <si>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</si>
  <si>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</si>
  <si>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</si>
  <si>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</si>
  <si>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</si>
  <si>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</si>
  <si>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</si>
  <si>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</si>
  <si>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</si>
  <si>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</si>
  <si>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</si>
  <si>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</si>
  <si>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</si>
  <si>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</si>
  <si>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</si>
  <si>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</si>
  <si>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</si>
  <si>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</si>
  <si>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</si>
  <si>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</si>
  <si>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</si>
  <si>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</si>
  <si>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</si>
  <si>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</si>
  <si>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</si>
  <si>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</si>
  <si>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</si>
  <si>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</si>
  <si>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</si>
  <si>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</si>
  <si>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</si>
  <si>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</si>
  <si>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</si>
  <si>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</si>
  <si>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</si>
  <si>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</si>
  <si>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</si>
  <si>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</si>
  <si>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</si>
  <si>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</si>
  <si>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</si>
  <si>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</si>
  <si>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</si>
  <si>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</si>
  <si>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</si>
  <si>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</si>
  <si>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</si>
  <si>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</si>
  <si>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</si>
  <si>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</si>
  <si>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</si>
  <si>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</si>
  <si>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</si>
  <si>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</si>
  <si>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</si>
  <si>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</si>
  <si>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</si>
  <si>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</si>
  <si>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</si>
  <si>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</si>
  <si>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</si>
  <si>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</si>
  <si>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</si>
  <si>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</si>
  <si>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</si>
  <si>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</si>
  <si>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</si>
  <si>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</si>
  <si>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</si>
  <si>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</si>
  <si>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</si>
  <si>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</si>
  <si>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</si>
  <si>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</si>
  <si>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</si>
  <si>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</si>
  <si>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</si>
  <si>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</si>
  <si>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</si>
  <si>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</si>
  <si>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</si>
  <si>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</si>
  <si>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</si>
  <si>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</si>
  <si>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</si>
  <si>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</si>
  <si>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</si>
  <si>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</si>
  <si>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</si>
  <si>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</si>
  <si>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</si>
  <si>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</si>
  <si>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</si>
  <si>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</si>
  <si>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</si>
  <si>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</si>
  <si>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</si>
  <si>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</si>
  <si>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</si>
  <si>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</si>
  <si>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</si>
  <si>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</si>
  <si>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</si>
  <si>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</si>
  <si>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</si>
  <si>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</si>
  <si>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</si>
  <si>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</si>
  <si>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</si>
  <si>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</si>
  <si>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</si>
  <si>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</si>
  <si>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</si>
  <si>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</si>
  <si>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</si>
  <si>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</si>
  <si>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</si>
  <si>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</si>
  <si>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</si>
  <si>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</si>
  <si>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</si>
  <si>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</si>
  <si>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</si>
  <si>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</si>
  <si>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</si>
  <si>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</si>
  <si>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</si>
  <si>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</si>
  <si>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</si>
  <si>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</si>
  <si>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</si>
  <si>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</si>
  <si>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</si>
  <si>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</si>
  <si>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</si>
  <si>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</si>
  <si>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</si>
  <si>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</si>
  <si>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</si>
  <si>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</si>
  <si>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</si>
  <si>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</si>
  <si>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</si>
  <si>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</si>
  <si>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</si>
  <si>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</si>
  <si>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</si>
  <si>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</si>
  <si>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</si>
  <si>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</si>
  <si>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</si>
  <si>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</si>
  <si>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</si>
  <si>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</si>
  <si>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</si>
  <si>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</si>
  <si>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</si>
  <si>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</si>
  <si>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</si>
  <si>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</si>
  <si>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</si>
  <si>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</si>
  <si>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</si>
  <si>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</si>
  <si>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</si>
  <si>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</si>
  <si>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</si>
  <si>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</si>
  <si>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</si>
  <si>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</si>
  <si>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</si>
  <si>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</si>
  <si>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</si>
  <si>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</si>
  <si>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</si>
  <si>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</si>
  <si>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</si>
  <si>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</si>
  <si>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</si>
  <si>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</si>
  <si>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</si>
  <si>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</si>
  <si>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</si>
  <si>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</si>
  <si>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</si>
  <si>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</si>
  <si>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</si>
  <si>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</si>
  <si>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</si>
  <si>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</si>
  <si>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</si>
  <si>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</si>
  <si>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</si>
  <si>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</si>
  <si>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</si>
  <si>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</si>
  <si>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</si>
  <si>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</si>
  <si>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</si>
  <si>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</si>
  <si>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</si>
  <si>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</si>
  <si>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</si>
  <si>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</si>
  <si>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</si>
  <si>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</si>
  <si>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</si>
  <si>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</si>
  <si>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</si>
  <si>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</si>
  <si>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</si>
  <si>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</si>
  <si>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</si>
  <si>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</si>
  <si>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</si>
  <si>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</si>
  <si>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</si>
  <si>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</si>
  <si>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</si>
  <si>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</si>
  <si>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</si>
  <si>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</si>
  <si>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</si>
  <si>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</si>
  <si>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</si>
  <si>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</si>
  <si>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</si>
  <si>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</si>
  <si>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</si>
  <si>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</si>
  <si>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</si>
  <si>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</si>
  <si>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</si>
  <si>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</si>
  <si>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</si>
  <si>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</si>
  <si>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</si>
  <si>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</si>
  <si>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</si>
  <si>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</si>
  <si>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</si>
  <si>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</si>
  <si>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</si>
  <si>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</si>
  <si>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</si>
  <si>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</si>
  <si>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</si>
  <si>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</si>
  <si>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</si>
  <si>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</si>
  <si>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</si>
  <si>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</si>
  <si>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</si>
  <si>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</si>
  <si>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</si>
  <si>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</si>
  <si>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</si>
  <si>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</si>
  <si>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</si>
  <si>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</si>
  <si>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</si>
  <si>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</si>
  <si>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</si>
  <si>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</si>
  <si>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</si>
  <si>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</si>
  <si>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</si>
  <si>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</si>
  <si>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</si>
  <si>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</si>
  <si>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</si>
  <si>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</si>
  <si>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</si>
  <si>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</si>
  <si>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</si>
  <si>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</si>
  <si>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</si>
  <si>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</si>
  <si>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</si>
  <si>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</si>
  <si>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</si>
  <si>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</si>
  <si>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</si>
  <si>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</si>
  <si>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</si>
  <si>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</si>
  <si>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</si>
  <si>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</si>
  <si>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</si>
  <si>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</si>
  <si>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</si>
  <si>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</si>
  <si>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</si>
  <si>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</si>
  <si>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</si>
  <si>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</si>
  <si>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</si>
  <si>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</si>
  <si>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</si>
  <si>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</si>
  <si>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</si>
  <si>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</si>
  <si>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</si>
  <si>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</si>
  <si>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</si>
  <si>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</si>
  <si>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</si>
  <si>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</si>
  <si>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</si>
  <si>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</si>
  <si>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</si>
  <si>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</si>
  <si>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</si>
  <si>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</si>
  <si>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</si>
  <si>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</si>
  <si>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</si>
  <si>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</si>
  <si>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</si>
  <si>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</si>
  <si>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</si>
  <si>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</si>
  <si>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</si>
  <si>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</si>
  <si>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</si>
  <si>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</si>
  <si>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</si>
  <si>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</si>
  <si>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</si>
  <si>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</si>
  <si>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</si>
  <si>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</si>
  <si>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</si>
  <si>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</si>
  <si>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</si>
  <si>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</si>
  <si>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</si>
  <si>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</si>
  <si>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</si>
  <si>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</si>
  <si>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</si>
  <si>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</si>
  <si>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</si>
  <si>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</si>
  <si>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</si>
  <si>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</si>
  <si>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</si>
  <si>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</si>
  <si>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</si>
  <si>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</si>
  <si>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</si>
  <si>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</si>
  <si>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</si>
  <si>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</si>
  <si>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</si>
  <si>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</si>
  <si>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</si>
  <si>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</si>
  <si>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</si>
  <si>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</si>
  <si>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</si>
  <si>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</si>
  <si>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</si>
  <si>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</si>
  <si>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</si>
  <si>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</si>
  <si>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</si>
  <si>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</si>
  <si>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</si>
  <si>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</si>
  <si>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</si>
  <si>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</si>
  <si>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</si>
  <si>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</si>
  <si>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</si>
  <si>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</si>
  <si>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</si>
  <si>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</si>
  <si>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</si>
  <si>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</si>
  <si>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</si>
  <si>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</si>
  <si>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</si>
  <si>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</si>
  <si>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</si>
  <si>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</si>
  <si>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</si>
  <si>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</si>
  <si>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</si>
  <si>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</si>
  <si>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</si>
  <si>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</si>
  <si>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</si>
  <si>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</si>
  <si>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</si>
  <si>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</si>
  <si>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</si>
  <si>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</si>
  <si>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</si>
  <si>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</si>
  <si>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</si>
  <si>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</si>
  <si>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</si>
  <si>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</si>
  <si>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</si>
  <si>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</si>
  <si>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</si>
  <si>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</si>
  <si>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</si>
  <si>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</si>
  <si>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</si>
  <si>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</si>
  <si>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</si>
  <si>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</si>
  <si>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</si>
  <si>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</si>
  <si>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</si>
  <si>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</si>
  <si>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</si>
  <si>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</si>
  <si>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</si>
  <si>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</si>
  <si>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</si>
  <si>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</si>
  <si>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</si>
  <si>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</si>
  <si>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</si>
  <si>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</si>
  <si>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</si>
  <si>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</si>
  <si>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</si>
  <si>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</si>
  <si>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</si>
  <si>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</si>
  <si>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</si>
  <si>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</si>
  <si>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</si>
  <si>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</si>
  <si>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</si>
  <si>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</si>
  <si>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</si>
  <si>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</si>
  <si>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</si>
  <si>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</si>
  <si>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</si>
  <si>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</si>
  <si>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</si>
  <si>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</si>
  <si>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</si>
  <si>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</si>
  <si>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</si>
  <si>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</si>
  <si>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</si>
  <si>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</si>
  <si>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</si>
  <si>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</si>
  <si>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</si>
  <si>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</si>
  <si>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</si>
  <si>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</si>
  <si>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</si>
  <si>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</si>
  <si>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</si>
  <si>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</si>
  <si>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</si>
  <si>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</si>
  <si>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</si>
  <si>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</si>
  <si>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</si>
  <si>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</si>
  <si>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</si>
  <si>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</si>
  <si>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</si>
  <si>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</si>
  <si>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</si>
  <si>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</si>
  <si>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</si>
  <si>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</si>
  <si>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</si>
  <si>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</si>
  <si>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</si>
  <si>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</si>
  <si>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</si>
  <si>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</si>
  <si>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</si>
  <si>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</si>
  <si>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</si>
  <si>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</si>
  <si>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</si>
  <si>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</si>
  <si>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</si>
  <si>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</si>
  <si>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</si>
  <si>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</si>
  <si>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</si>
  <si>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</si>
  <si>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</si>
  <si>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</si>
  <si>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</si>
  <si>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</si>
  <si>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</si>
  <si>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</si>
  <si>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</si>
  <si>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</si>
  <si>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</si>
  <si>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</si>
  <si>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</si>
  <si>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</si>
  <si>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</si>
  <si>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</si>
  <si>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</si>
  <si>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</si>
  <si>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</si>
  <si>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</si>
  <si>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</si>
  <si>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</si>
  <si>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</si>
  <si>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</si>
  <si>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</si>
  <si>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</si>
  <si>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</si>
  <si>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</si>
  <si>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</si>
  <si>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</si>
  <si>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</si>
  <si>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</si>
  <si>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</si>
  <si>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</si>
  <si>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</si>
  <si>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</si>
  <si>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</si>
  <si>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</si>
  <si>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</si>
  <si>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</si>
  <si>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</si>
  <si>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</si>
  <si>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</si>
  <si>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</si>
  <si>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</si>
  <si>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</si>
  <si>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</si>
  <si>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</si>
  <si>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</si>
  <si>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</si>
  <si>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</si>
  <si>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</si>
  <si>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</si>
  <si>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</si>
  <si>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</si>
  <si>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</si>
  <si>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</si>
  <si>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</si>
  <si>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</si>
  <si>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</si>
  <si>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</si>
  <si>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</si>
  <si>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</si>
  <si>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</si>
  <si>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</si>
  <si>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</si>
  <si>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</si>
  <si>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</si>
  <si>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</si>
  <si>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</si>
  <si>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</si>
  <si>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</si>
  <si>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</si>
  <si>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</si>
  <si>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</si>
  <si>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</si>
  <si>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</si>
  <si>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</si>
  <si>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</si>
  <si>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</si>
  <si>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</si>
  <si>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</si>
  <si>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</si>
  <si>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</si>
  <si>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</si>
  <si>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</si>
  <si>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</si>
  <si>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</si>
  <si>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</si>
  <si>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</si>
  <si>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</si>
  <si>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</si>
  <si>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</si>
  <si>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</si>
  <si>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</si>
  <si>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</si>
  <si>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</si>
  <si>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</si>
  <si>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</si>
  <si>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</si>
  <si>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</si>
  <si>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</si>
  <si>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</si>
  <si>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</si>
  <si>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</si>
  <si>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</si>
  <si>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</si>
  <si>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</si>
  <si>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</si>
  <si>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</si>
  <si>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</si>
  <si>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</si>
  <si>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</si>
  <si>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</si>
  <si>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</si>
  <si>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</si>
  <si>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</si>
  <si>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</si>
  <si>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</si>
  <si>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</si>
  <si>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</si>
  <si>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</si>
  <si>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</si>
  <si>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</si>
  <si>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</si>
  <si>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</si>
  <si>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</si>
  <si>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</si>
  <si>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</si>
  <si>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</si>
  <si>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</si>
  <si>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</si>
  <si>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</si>
  <si>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</si>
  <si>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</si>
  <si>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</si>
  <si>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</si>
  <si>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</si>
  <si>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</si>
  <si>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</si>
  <si>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</si>
  <si>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</si>
  <si>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</si>
  <si>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</si>
  <si>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</si>
  <si>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</si>
  <si>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</si>
  <si>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</si>
  <si>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</si>
  <si>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</si>
  <si>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</si>
  <si>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</si>
  <si>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</si>
  <si>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</si>
  <si>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</si>
  <si>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</si>
  <si>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</si>
  <si>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</si>
  <si>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</si>
  <si>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</si>
  <si>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</si>
  <si>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</si>
  <si>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</si>
  <si>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</si>
  <si>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</si>
  <si>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</si>
  <si>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</si>
  <si>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</si>
  <si>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</si>
  <si>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</si>
  <si>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</si>
  <si>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</si>
  <si>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</si>
  <si>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</si>
  <si>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</si>
  <si>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</si>
  <si>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</si>
  <si>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</si>
  <si>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</si>
  <si>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</si>
  <si>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</si>
  <si>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</si>
  <si>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</si>
  <si>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</si>
  <si>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</si>
  <si>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</si>
  <si>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</si>
  <si>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</si>
  <si>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</si>
  <si>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</si>
  <si>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</si>
  <si>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</si>
  <si>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</si>
  <si>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</si>
  <si>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</si>
  <si>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</si>
  <si>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</si>
  <si>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</si>
  <si>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</si>
  <si>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</si>
  <si>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</si>
  <si>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</si>
  <si>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</si>
  <si>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</si>
  <si>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</si>
  <si>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</si>
  <si>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</si>
  <si>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</si>
  <si>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</si>
  <si>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</si>
  <si>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</si>
  <si>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</si>
  <si>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</si>
  <si>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</si>
  <si>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</si>
  <si>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</si>
  <si>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</si>
  <si>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</si>
  <si>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</si>
  <si>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</si>
  <si>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</si>
  <si>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</si>
  <si>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</si>
  <si>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</si>
  <si>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</si>
  <si>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</si>
  <si>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</si>
  <si>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</si>
  <si>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</si>
  <si>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</si>
  <si>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</si>
  <si>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</si>
  <si>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</si>
  <si>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</si>
  <si>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</si>
  <si>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</si>
  <si>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</si>
  <si>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</si>
  <si>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</si>
  <si>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</si>
  <si>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</si>
  <si>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</si>
  <si>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</si>
  <si>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</si>
  <si>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</si>
  <si>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</si>
  <si>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</si>
  <si>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</si>
  <si>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</si>
  <si>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</si>
  <si>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</si>
  <si>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</si>
  <si>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</si>
  <si>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</si>
  <si>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</si>
  <si>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</si>
  <si>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</si>
  <si>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</si>
  <si>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</si>
  <si>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</si>
  <si>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</si>
  <si>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</si>
  <si>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</si>
  <si>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</si>
  <si>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</si>
  <si>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</si>
  <si>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</si>
  <si>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</si>
  <si>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</si>
  <si>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</si>
  <si>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</si>
  <si>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</si>
  <si>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</si>
  <si>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</si>
  <si>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</si>
  <si>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</si>
  <si>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</si>
  <si>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</si>
  <si>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</si>
  <si>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</si>
  <si>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</si>
  <si>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</si>
  <si>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</si>
  <si>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</si>
  <si>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</si>
  <si>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</si>
  <si>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</si>
  <si>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</si>
  <si>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</si>
  <si>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</si>
  <si>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</si>
  <si>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</si>
  <si>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</si>
  <si>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</si>
  <si>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</si>
  <si>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</si>
  <si>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</si>
  <si>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</si>
  <si>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</si>
  <si>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</si>
  <si>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</si>
  <si>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</si>
  <si>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</si>
  <si>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</si>
  <si>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</si>
  <si>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</si>
  <si>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</si>
  <si>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</si>
  <si>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</si>
  <si>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</si>
  <si>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</si>
  <si>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</si>
  <si>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</si>
  <si>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</si>
  <si>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</si>
  <si>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</si>
  <si>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</si>
  <si>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</si>
  <si>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</si>
  <si>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</si>
  <si>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</si>
  <si>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</si>
  <si>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</si>
  <si>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</si>
  <si>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</si>
  <si>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</si>
  <si>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</si>
  <si>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</si>
  <si>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</si>
  <si>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</si>
  <si>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</si>
  <si>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</si>
  <si>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</si>
  <si>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</si>
  <si>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</si>
  <si>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</si>
  <si>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</si>
  <si>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</si>
  <si>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</si>
  <si>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</si>
  <si>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</si>
  <si>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</si>
  <si>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</si>
  <si>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</si>
  <si>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</si>
  <si>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</si>
  <si>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</si>
  <si>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</si>
  <si>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</si>
  <si>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</si>
  <si>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</si>
  <si>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</si>
  <si>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</si>
  <si>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</si>
  <si>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</si>
  <si>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</si>
  <si>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</si>
  <si>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</si>
  <si>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</si>
  <si>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</si>
  <si>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</si>
  <si>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</si>
  <si>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</si>
  <si>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</si>
  <si>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</si>
  <si>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</si>
  <si>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</si>
  <si>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</si>
  <si>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</si>
  <si>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</si>
  <si>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</si>
  <si>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</si>
  <si>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</si>
  <si>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</si>
  <si>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</si>
  <si>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</si>
  <si>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</si>
  <si>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</si>
  <si>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</si>
  <si>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</si>
  <si>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</si>
  <si>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</si>
  <si>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</si>
  <si>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</si>
  <si>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</si>
  <si>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</si>
  <si>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</si>
  <si>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</si>
  <si>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</si>
  <si>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</si>
  <si>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</si>
  <si>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</si>
  <si>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</si>
  <si>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</si>
  <si>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</si>
  <si>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</si>
  <si>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</si>
  <si>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</si>
  <si>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</si>
  <si>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</si>
  <si>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</si>
  <si>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</si>
  <si>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</si>
  <si>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</si>
  <si>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</si>
  <si>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</si>
  <si>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</si>
  <si>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</si>
  <si>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</si>
  <si>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</si>
  <si>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</si>
  <si>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</si>
  <si>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</si>
  <si>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</si>
  <si>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</si>
  <si>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</si>
  <si>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</si>
  <si>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</si>
  <si>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</si>
  <si>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</si>
  <si>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</si>
  <si>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</si>
  <si>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</si>
  <si>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</si>
  <si>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</si>
  <si>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</si>
  <si>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</si>
  <si>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</si>
  <si>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</si>
  <si>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</si>
  <si>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</si>
  <si>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</si>
  <si>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</si>
  <si>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</si>
  <si>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</si>
  <si>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</si>
  <si>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</si>
  <si>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</si>
  <si>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</si>
  <si>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</si>
  <si>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</si>
  <si>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</si>
  <si>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</si>
  <si>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</si>
  <si>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</si>
  <si>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</si>
  <si>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</si>
  <si>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</si>
  <si>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</si>
  <si>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</si>
  <si>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</si>
  <si>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</si>
  <si>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</si>
  <si>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</si>
  <si>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</si>
  <si>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</si>
  <si>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</si>
  <si>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</si>
  <si>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</si>
  <si>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</si>
  <si>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</si>
  <si>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</si>
  <si>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</si>
  <si>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</si>
  <si>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</si>
  <si>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</si>
  <si>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</si>
  <si>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</si>
  <si>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</si>
  <si>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</si>
  <si>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</si>
  <si>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</si>
  <si>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</si>
  <si>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</si>
  <si>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</si>
  <si>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</si>
  <si>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</si>
  <si>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</si>
  <si>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</si>
  <si>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</si>
  <si>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</si>
  <si>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</si>
  <si>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</si>
  <si>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</si>
  <si>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</si>
  <si>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</si>
  <si>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</si>
  <si>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</si>
  <si>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</si>
  <si>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</si>
  <si>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</si>
  <si>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</si>
  <si>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</si>
  <si>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</si>
  <si>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</si>
  <si>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</si>
  <si>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</si>
  <si>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</si>
  <si>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</si>
  <si>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</si>
  <si>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</si>
  <si>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</si>
  <si>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</si>
  <si>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</si>
  <si>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</si>
  <si>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</si>
  <si>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</si>
  <si>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</si>
  <si>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</si>
  <si>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</si>
  <si>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</si>
  <si>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</si>
  <si>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</si>
  <si>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</si>
  <si>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</si>
  <si>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</si>
  <si>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</si>
  <si>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</si>
  <si>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</si>
  <si>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</si>
  <si>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</si>
  <si>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</si>
  <si>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</si>
  <si>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</si>
  <si>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</si>
  <si>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</si>
  <si>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</si>
  <si>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</si>
  <si>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</si>
  <si>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</si>
  <si>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</si>
  <si>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</si>
  <si>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</si>
  <si>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</si>
  <si>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</si>
  <si>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</si>
  <si>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</si>
  <si>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</si>
  <si>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</si>
  <si>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</si>
  <si>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</si>
  <si>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</si>
  <si>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</si>
  <si>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</si>
  <si>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</si>
  <si>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</si>
  <si>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</si>
  <si>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</si>
  <si>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</si>
  <si>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</si>
  <si>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</si>
  <si>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</si>
  <si>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</si>
  <si>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</si>
  <si>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</si>
  <si>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</si>
  <si>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</si>
  <si>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</si>
  <si>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</si>
  <si>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</si>
  <si>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</si>
  <si>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</si>
  <si>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</si>
  <si>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</si>
  <si>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</si>
  <si>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</si>
  <si>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</si>
  <si>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</si>
  <si>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</si>
  <si>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</si>
  <si>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</si>
  <si>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</si>
  <si>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</si>
  <si>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</si>
  <si>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</si>
  <si>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</si>
  <si>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</si>
  <si>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</si>
  <si>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</si>
  <si>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</si>
  <si>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</si>
  <si>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</si>
  <si>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</si>
  <si>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</si>
  <si>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</si>
  <si>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</si>
  <si>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</si>
  <si>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</si>
  <si>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</si>
  <si>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</si>
  <si>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</si>
  <si>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</si>
  <si>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</si>
  <si>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</si>
  <si>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</si>
  <si>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</si>
  <si>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</si>
  <si>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</si>
  <si>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</si>
  <si>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</si>
  <si>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</si>
  <si>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</si>
  <si>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</si>
  <si>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</si>
  <si>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</si>
  <si>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</si>
  <si>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</si>
  <si>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</si>
  <si>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</si>
  <si>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</si>
  <si>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</si>
  <si>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</si>
  <si>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</si>
  <si>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</si>
  <si>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</si>
  <si>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</si>
  <si>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</si>
  <si>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</si>
  <si>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</si>
  <si>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</si>
  <si>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</si>
  <si>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</si>
  <si>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</si>
  <si>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</si>
  <si>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</si>
  <si>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</si>
  <si>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</si>
  <si>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</si>
  <si>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</si>
  <si>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</si>
  <si>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</si>
  <si>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</si>
  <si>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</si>
  <si>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</si>
  <si>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</si>
  <si>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</si>
  <si>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</si>
  <si>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</si>
  <si>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</si>
  <si>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</si>
  <si>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</si>
  <si>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</si>
  <si>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</si>
  <si>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</si>
  <si>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</si>
  <si>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</si>
  <si>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</si>
  <si>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</si>
  <si>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</si>
  <si>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</si>
  <si>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</si>
  <si>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</si>
  <si>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</si>
  <si>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</si>
  <si>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</si>
  <si>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</si>
  <si>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</si>
  <si>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</si>
  <si>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</si>
  <si>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</si>
  <si>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</si>
  <si>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</si>
  <si>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</si>
  <si>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</si>
  <si>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</si>
  <si>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</si>
  <si>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</si>
  <si>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</si>
  <si>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</si>
  <si>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</si>
  <si>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</si>
  <si>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</si>
  <si>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</si>
  <si>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</si>
  <si>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</si>
  <si>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</si>
  <si>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</si>
  <si>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</si>
  <si>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</si>
  <si>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</si>
  <si>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</si>
  <si>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</si>
  <si>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</si>
  <si>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</si>
  <si>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</si>
  <si>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</si>
  <si>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</si>
  <si>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</si>
  <si>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</si>
  <si>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</si>
  <si>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</si>
  <si>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</si>
  <si>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</si>
  <si>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</si>
  <si>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</si>
  <si>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</si>
  <si>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</si>
  <si>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</si>
  <si>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</si>
  <si>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</si>
  <si>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</si>
  <si>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</si>
  <si>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</si>
  <si>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</si>
  <si>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</si>
  <si>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</si>
  <si>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</si>
  <si>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</si>
  <si>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</si>
  <si>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</si>
  <si>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</si>
  <si>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</si>
  <si>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</si>
  <si>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</si>
  <si>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</si>
  <si>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</si>
  <si>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</si>
  <si>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</si>
  <si>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</si>
  <si>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</si>
  <si>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</si>
  <si>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</si>
  <si>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</si>
  <si>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</si>
  <si>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</si>
  <si>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</si>
  <si>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</si>
  <si>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</si>
  <si>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</si>
  <si>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</si>
  <si>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</si>
  <si>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</si>
  <si>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</si>
  <si>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</si>
  <si>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</si>
  <si>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</si>
  <si>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</si>
  <si>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</si>
  <si>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</si>
  <si>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</si>
  <si>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</si>
  <si>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</si>
  <si>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</si>
  <si>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</si>
  <si>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</si>
  <si>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</si>
  <si>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</si>
  <si>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</si>
  <si>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</si>
  <si>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</si>
  <si>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</si>
  <si>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</si>
  <si>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</si>
  <si>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</si>
  <si>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</si>
  <si>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</si>
  <si>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</si>
  <si>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</si>
  <si>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</si>
  <si>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</si>
  <si>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</si>
  <si>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</si>
  <si>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</si>
  <si>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</si>
  <si>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</si>
  <si>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</si>
  <si>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</si>
  <si>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</si>
  <si>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</si>
  <si>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</si>
  <si>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</si>
  <si>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</si>
  <si>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</si>
  <si>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</si>
  <si>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</si>
  <si>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</si>
  <si>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</si>
  <si>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</si>
  <si>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</si>
  <si>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</si>
  <si>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</si>
  <si>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</si>
  <si>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</si>
  <si>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</si>
  <si>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</si>
  <si>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</si>
  <si>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</si>
  <si>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</si>
  <si>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</si>
  <si>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</si>
  <si>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</si>
  <si>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</si>
  <si>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</si>
  <si>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</si>
  <si>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</si>
  <si>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</si>
  <si>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</si>
  <si>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</si>
  <si>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</si>
  <si>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</si>
  <si>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</si>
  <si>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</si>
  <si>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</si>
  <si>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</si>
  <si>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</si>
  <si>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</si>
  <si>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</si>
  <si>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</si>
  <si>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</si>
  <si>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</si>
  <si>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</si>
  <si>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</si>
  <si>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</si>
  <si>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</si>
  <si>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</si>
  <si>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</si>
  <si>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</si>
  <si>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</si>
  <si>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</si>
  <si>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</si>
  <si>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</si>
  <si>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</si>
  <si>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</si>
  <si>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</si>
  <si>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</si>
  <si>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</si>
  <si>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</si>
  <si>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</si>
  <si>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</si>
  <si>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</si>
  <si>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</si>
  <si>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</si>
  <si>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</si>
  <si>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</si>
  <si>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</si>
  <si>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</si>
  <si>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</si>
  <si>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</si>
  <si>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</si>
  <si>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</si>
  <si>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</si>
  <si>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</si>
  <si>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</si>
  <si>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</si>
  <si>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</si>
  <si>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</si>
  <si>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</si>
  <si>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</si>
  <si>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</si>
  <si>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</si>
  <si>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</si>
  <si>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</si>
  <si>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</si>
  <si>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</si>
  <si>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</si>
  <si>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</si>
  <si>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</si>
  <si>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</si>
  <si>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</si>
  <si>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</si>
  <si>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</si>
  <si>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</si>
  <si>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</si>
  <si>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</si>
  <si>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</si>
  <si>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</si>
  <si>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</si>
  <si>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</si>
  <si>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</si>
  <si>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</si>
  <si>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</si>
  <si>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</si>
  <si>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</si>
  <si>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</si>
  <si>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</si>
  <si>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</si>
  <si>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</si>
  <si>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</si>
  <si>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</si>
  <si>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</si>
  <si>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</si>
  <si>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</si>
  <si>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</si>
  <si>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</si>
  <si>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</si>
  <si>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</si>
  <si>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</si>
  <si>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</si>
  <si>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</si>
  <si>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</si>
  <si>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</si>
  <si>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</si>
  <si>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</si>
  <si>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</si>
  <si>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</si>
  <si>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</si>
  <si>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</si>
  <si>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</si>
  <si>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</si>
  <si>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</si>
  <si>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</si>
  <si>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</si>
  <si>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</si>
  <si>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</si>
  <si>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</si>
  <si>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</si>
  <si>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</si>
  <si>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</si>
  <si>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</si>
  <si>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</si>
  <si>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</si>
  <si>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</si>
  <si>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</si>
  <si>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</si>
  <si>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</si>
  <si>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</si>
  <si>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</si>
  <si>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</si>
  <si>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</si>
  <si>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</si>
  <si>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</si>
  <si>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</si>
  <si>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</si>
  <si>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</si>
  <si>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</si>
  <si>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</si>
  <si>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</si>
  <si>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</si>
  <si>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</si>
  <si>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</si>
  <si>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</si>
  <si>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</si>
  <si>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</si>
  <si>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</si>
  <si>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</si>
  <si>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</si>
  <si>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</si>
  <si>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</si>
  <si>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</si>
  <si>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</si>
  <si>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</si>
  <si>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</si>
  <si>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</si>
  <si>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</si>
  <si>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</si>
  <si>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</si>
  <si>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</si>
  <si>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</si>
  <si>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</si>
  <si>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</si>
  <si>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</si>
  <si>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</si>
  <si>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</si>
  <si>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</si>
  <si>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</si>
  <si>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</si>
  <si>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</si>
  <si>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</si>
  <si>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</si>
  <si>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</si>
  <si>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</si>
  <si>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</si>
  <si>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</si>
  <si>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</si>
  <si>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</si>
  <si>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</si>
  <si>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</si>
  <si>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</si>
  <si>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</si>
  <si>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</si>
  <si>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</si>
  <si>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</si>
  <si>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</si>
  <si>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</si>
  <si>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</si>
  <si>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</si>
  <si>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</si>
  <si>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</si>
  <si>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</si>
  <si>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</si>
  <si>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</si>
  <si>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</si>
  <si>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</si>
  <si>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</si>
  <si>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</si>
  <si>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</si>
  <si>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</si>
  <si>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</si>
  <si>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</si>
  <si>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</si>
  <si>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</si>
  <si>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</si>
  <si>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</si>
  <si>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</si>
  <si>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</si>
  <si>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</si>
  <si>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</si>
  <si>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</si>
  <si>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</si>
  <si>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</si>
  <si>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</si>
  <si>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</si>
  <si>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</si>
  <si>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</si>
  <si>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</si>
  <si>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</si>
  <si>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</si>
  <si>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</si>
  <si>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</si>
  <si>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</si>
  <si>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</si>
  <si>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</si>
  <si>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</si>
  <si>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</si>
  <si>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</si>
  <si>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</si>
  <si>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</si>
  <si>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</si>
  <si>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</si>
  <si>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</si>
  <si>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</si>
  <si>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</si>
  <si>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</si>
  <si>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</si>
  <si>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</si>
  <si>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</si>
  <si>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</si>
  <si>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</si>
  <si>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</si>
  <si>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</si>
  <si>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</si>
  <si>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</si>
  <si>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</si>
  <si>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</si>
  <si>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</si>
  <si>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</si>
  <si>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</si>
  <si>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</si>
  <si>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</si>
  <si>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</si>
  <si>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</si>
  <si>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</si>
  <si>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</si>
  <si>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</si>
  <si>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</si>
  <si>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</si>
  <si>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</si>
  <si>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</si>
  <si>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</si>
  <si>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</si>
  <si>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</si>
  <si>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</si>
  <si>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</si>
  <si>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</si>
  <si>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</si>
  <si>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</si>
  <si>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</si>
  <si>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</si>
  <si>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</si>
  <si>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</si>
  <si>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</si>
  <si>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</si>
  <si>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</si>
  <si>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</si>
  <si>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</si>
  <si>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</si>
  <si>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</si>
  <si>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</si>
  <si>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</si>
  <si>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</si>
  <si>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</si>
  <si>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</si>
  <si>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</si>
  <si>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</si>
  <si>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</si>
  <si>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</si>
  <si>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</si>
  <si>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</si>
  <si>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</si>
  <si>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</si>
  <si>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</si>
  <si>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</si>
  <si>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</si>
  <si>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</si>
  <si>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</si>
  <si>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</si>
  <si>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</si>
  <si>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</si>
  <si>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</si>
  <si>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</si>
  <si>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</si>
  <si>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</si>
  <si>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</si>
  <si>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</si>
  <si>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</si>
  <si>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</si>
  <si>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</si>
  <si>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</si>
  <si>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</si>
  <si>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</si>
  <si>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</si>
  <si>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</si>
  <si>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</si>
  <si>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</si>
  <si>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</si>
  <si>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</si>
  <si>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</si>
  <si>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</si>
  <si>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</si>
  <si>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</si>
  <si>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</si>
  <si>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</si>
  <si>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</si>
  <si>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</si>
  <si>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</si>
  <si>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</si>
  <si>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</si>
  <si>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</si>
  <si>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</si>
  <si>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</si>
  <si>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</si>
  <si>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</si>
  <si>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</si>
  <si>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</si>
  <si>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</si>
  <si>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</si>
  <si>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</si>
  <si>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</si>
  <si>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</si>
  <si>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</si>
  <si>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</si>
  <si>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</si>
  <si>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</si>
  <si>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</si>
  <si>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</si>
  <si>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</si>
  <si>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</si>
  <si>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</si>
  <si>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</si>
  <si>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</si>
  <si>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</si>
  <si>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</si>
  <si>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</si>
  <si>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</si>
  <si>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</si>
  <si>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</si>
  <si>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</si>
  <si>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</si>
  <si>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</si>
  <si>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</si>
  <si>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</si>
  <si>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</si>
  <si>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</si>
  <si>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</si>
  <si>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</si>
  <si>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</si>
  <si>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</si>
  <si>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</si>
  <si>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</si>
  <si>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</si>
  <si>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</si>
  <si>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</si>
  <si>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</si>
  <si>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</si>
  <si>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</si>
  <si>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</si>
  <si>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</si>
  <si>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</si>
  <si>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</si>
  <si>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</si>
  <si>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</si>
  <si>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</si>
  <si>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</si>
  <si>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</si>
  <si>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</si>
  <si>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</si>
  <si>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</si>
  <si>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</si>
  <si>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</si>
  <si>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</si>
  <si>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</si>
  <si>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</si>
  <si>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</si>
  <si>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</si>
  <si>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</si>
  <si>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</si>
  <si>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</si>
  <si>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</si>
  <si>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</si>
  <si>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</si>
  <si>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</si>
  <si>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</si>
  <si>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</si>
  <si>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</si>
  <si>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</si>
  <si>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</si>
  <si>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</si>
  <si>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</si>
  <si>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</si>
  <si>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</si>
  <si>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</si>
  <si>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</si>
  <si>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</si>
  <si>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</si>
  <si>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</si>
  <si>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</si>
  <si>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</si>
  <si>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</si>
  <si>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</si>
  <si>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</si>
  <si>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</si>
  <si>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</si>
  <si>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</si>
  <si>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</si>
  <si>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</si>
  <si>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</si>
  <si>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</si>
  <si>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</si>
  <si>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</si>
  <si>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</si>
  <si>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</si>
  <si>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</si>
  <si>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</si>
  <si>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</si>
  <si>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</si>
  <si>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</si>
  <si>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</si>
  <si>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</si>
  <si>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</si>
  <si>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</si>
  <si>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</si>
  <si>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</si>
  <si>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</si>
  <si>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</si>
  <si>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</si>
  <si>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</si>
  <si>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</si>
  <si>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</si>
  <si>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</si>
  <si>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</si>
  <si>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</si>
  <si>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</si>
  <si>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</si>
  <si>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</si>
  <si>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</si>
  <si>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</si>
  <si>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</si>
  <si>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</si>
  <si>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</si>
  <si>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</si>
  <si>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</si>
  <si>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</si>
  <si>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</si>
  <si>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</si>
  <si>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</si>
  <si>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</si>
  <si>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</si>
  <si>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</si>
  <si>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</si>
  <si>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</si>
  <si>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</si>
  <si>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</si>
  <si>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</si>
  <si>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</si>
  <si>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</si>
  <si>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</si>
  <si>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</si>
  <si>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</si>
  <si>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</si>
  <si>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</si>
  <si>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</si>
  <si>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</si>
  <si>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</si>
  <si>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</si>
  <si>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</si>
  <si>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</si>
  <si>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</si>
  <si>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</si>
  <si>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</si>
  <si>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</si>
  <si>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</si>
  <si>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</si>
  <si>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</si>
  <si>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</si>
  <si>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</si>
  <si>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</si>
  <si>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</si>
  <si>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</si>
  <si>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</si>
  <si>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</si>
  <si>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</si>
  <si>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</si>
  <si>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</si>
  <si>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</si>
  <si>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</si>
  <si>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</si>
  <si>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</si>
  <si>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</si>
  <si>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</si>
  <si>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</si>
  <si>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</si>
  <si>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</si>
  <si>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</si>
  <si>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</si>
  <si>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</si>
  <si>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</si>
  <si>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</si>
  <si>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</si>
  <si>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</si>
  <si>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</si>
  <si>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</si>
  <si>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</si>
  <si>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</si>
  <si>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</si>
  <si>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</si>
  <si>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</si>
  <si>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</si>
  <si>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</si>
  <si>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</si>
  <si>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</si>
  <si>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</si>
  <si>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</si>
  <si>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</si>
  <si>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</si>
  <si>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</si>
  <si>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</si>
  <si>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</si>
  <si>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</si>
  <si>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</si>
  <si>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</si>
  <si>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</si>
  <si>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</si>
  <si>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</si>
  <si>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</si>
  <si>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</si>
  <si>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</si>
  <si>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</si>
  <si>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</si>
  <si>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</si>
  <si>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</si>
  <si>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</si>
  <si>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</si>
  <si>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</si>
  <si>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</si>
  <si>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</si>
  <si>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</si>
  <si>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</si>
  <si>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</si>
  <si>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</si>
  <si>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</si>
  <si>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</si>
  <si>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</si>
  <si>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</si>
  <si>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</si>
  <si>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</si>
  <si>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</si>
  <si>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</si>
  <si>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</si>
  <si>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</si>
  <si>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</si>
  <si>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</si>
  <si>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</si>
  <si>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</si>
  <si>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</si>
  <si>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</si>
  <si>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</si>
  <si>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</si>
  <si>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</si>
  <si>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</si>
  <si>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</si>
  <si>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</si>
  <si>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</si>
  <si>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</si>
  <si>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</si>
  <si>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</si>
  <si>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</si>
  <si>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</si>
  <si>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</si>
  <si>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</si>
  <si>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</si>
  <si>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</si>
  <si>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</si>
  <si>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</si>
  <si>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</si>
  <si>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</si>
  <si>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</si>
  <si>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</si>
  <si>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</si>
  <si>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</si>
  <si>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</si>
  <si>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</si>
  <si>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</si>
  <si>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</si>
  <si>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</si>
  <si>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</si>
  <si>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</si>
  <si>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</si>
  <si>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</si>
  <si>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</si>
  <si>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</si>
  <si>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</si>
  <si>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</si>
  <si>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</si>
  <si>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</si>
  <si>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</si>
  <si>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</si>
  <si>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</si>
  <si>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</si>
  <si>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</si>
  <si>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</si>
  <si>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</si>
  <si>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</si>
  <si>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</si>
  <si>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</si>
  <si>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</si>
  <si>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</si>
  <si>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</si>
  <si>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</si>
  <si>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</si>
  <si>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</si>
  <si>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</si>
  <si>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</si>
  <si>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</si>
  <si>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</si>
  <si>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</si>
  <si>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</si>
  <si>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</si>
  <si>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</si>
  <si>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</si>
  <si>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</si>
  <si>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</si>
  <si>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</si>
  <si>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</si>
  <si>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</si>
  <si>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</si>
  <si>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</si>
  <si>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</si>
  <si>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</si>
  <si>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</si>
  <si>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</si>
  <si>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</si>
  <si>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</si>
  <si>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</si>
  <si>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</si>
  <si>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</si>
  <si>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</si>
  <si>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</si>
  <si>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</si>
  <si>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</si>
  <si>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</si>
  <si>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</si>
  <si>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</si>
  <si>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</si>
  <si>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</si>
  <si>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</si>
  <si>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</si>
  <si>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</si>
  <si>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</si>
  <si>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</si>
  <si>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</si>
  <si>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</si>
  <si>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</si>
  <si>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</si>
  <si>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</si>
  <si>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</si>
  <si>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</si>
  <si>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</si>
  <si>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</si>
  <si>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</si>
  <si>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</si>
  <si>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</si>
  <si>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</si>
  <si>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</si>
  <si>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</si>
  <si>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</si>
  <si>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</si>
  <si>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</si>
  <si>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</si>
  <si>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</si>
  <si>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</si>
  <si>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</si>
  <si>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</si>
  <si>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</si>
  <si>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</si>
  <si>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</si>
  <si>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</si>
  <si>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</si>
  <si>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</si>
  <si>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</si>
  <si>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</si>
  <si>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</si>
  <si>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</si>
  <si>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</si>
  <si>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</si>
  <si>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</si>
  <si>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</si>
  <si>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</si>
  <si>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</si>
  <si>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</si>
  <si>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</si>
  <si>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</si>
  <si>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</si>
  <si>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</si>
  <si>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</si>
  <si>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</si>
  <si>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</si>
  <si>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</si>
  <si>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</si>
  <si>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</si>
  <si>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</si>
  <si>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</si>
  <si>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</si>
  <si>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</si>
  <si>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</si>
  <si>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</si>
  <si>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</si>
  <si>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</si>
  <si>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</si>
  <si>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</si>
  <si>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</si>
  <si>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</si>
  <si>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</si>
  <si>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</si>
  <si>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</si>
  <si>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</si>
  <si>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</si>
  <si>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</si>
  <si>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</si>
  <si>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</si>
  <si>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</si>
  <si>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</si>
  <si>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</si>
  <si>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</si>
  <si>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</si>
  <si>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</si>
  <si>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</si>
  <si>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</si>
  <si>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</si>
  <si>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</si>
  <si>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</si>
  <si>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</si>
  <si>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</si>
  <si>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</si>
  <si>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</si>
  <si>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</si>
  <si>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</si>
  <si>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</si>
  <si>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</si>
  <si>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</si>
  <si>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</si>
  <si>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</si>
  <si>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</si>
  <si>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</si>
  <si>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</si>
  <si>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</si>
  <si>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</si>
  <si>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</si>
  <si>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</si>
  <si>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</si>
  <si>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</si>
  <si>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</si>
  <si>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</si>
  <si>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</si>
  <si>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</si>
  <si>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</si>
  <si>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</si>
  <si>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</si>
  <si>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</si>
  <si>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</si>
  <si>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</si>
  <si>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</si>
  <si>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</si>
  <si>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</si>
  <si>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</si>
  <si>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</si>
  <si>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</si>
  <si>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</si>
  <si>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</si>
  <si>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</si>
  <si>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</si>
  <si>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</si>
  <si>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</si>
  <si>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</si>
  <si>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</si>
  <si>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</si>
  <si>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</si>
  <si>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</si>
  <si>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</si>
  <si>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</si>
  <si>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</si>
  <si>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</si>
  <si>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</si>
  <si>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</si>
  <si>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</si>
  <si>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</si>
  <si>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</si>
  <si>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</si>
  <si>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</si>
  <si>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</si>
  <si>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</si>
  <si>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</si>
  <si>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</si>
  <si>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</si>
  <si>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</si>
  <si>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</si>
  <si>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</si>
  <si>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</si>
  <si>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</si>
  <si>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</si>
  <si>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</si>
  <si>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</si>
  <si>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</si>
  <si>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</si>
  <si>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</si>
  <si>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</si>
  <si>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</si>
  <si>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</si>
  <si>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</si>
  <si>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</si>
  <si>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</si>
  <si>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</si>
  <si>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</si>
  <si>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</si>
  <si>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</si>
  <si>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</si>
  <si>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</si>
  <si>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</si>
  <si>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</si>
  <si>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</si>
  <si>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</si>
  <si>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</si>
  <si>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</si>
  <si>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</si>
  <si>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</si>
  <si>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</si>
  <si>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</si>
  <si>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</si>
  <si>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</si>
  <si>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</si>
  <si>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</si>
  <si>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</si>
  <si>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</si>
  <si>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</si>
  <si>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</si>
  <si>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</si>
  <si>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</si>
  <si>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</si>
  <si>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</si>
  <si>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</si>
  <si>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</si>
  <si>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</si>
  <si>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</si>
  <si>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</si>
  <si>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</si>
  <si>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</si>
  <si>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</si>
  <si>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</si>
  <si>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</si>
  <si>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</si>
  <si>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</si>
  <si>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</si>
  <si>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</si>
  <si>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</si>
  <si>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</si>
  <si>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</si>
  <si>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</si>
  <si>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</si>
  <si>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</si>
  <si>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</si>
  <si>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</si>
  <si>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</si>
  <si>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</si>
  <si>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</si>
  <si>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</si>
  <si>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</si>
  <si>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</si>
  <si>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</si>
  <si>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</si>
  <si>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</si>
  <si>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</si>
  <si>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</si>
  <si>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</si>
  <si>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</si>
  <si>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</si>
  <si>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</si>
  <si>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</si>
  <si>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</si>
  <si>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</si>
  <si>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</si>
  <si>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</si>
  <si>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</si>
  <si>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</si>
  <si>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</si>
  <si>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</si>
  <si>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</si>
  <si>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</si>
  <si>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</si>
  <si>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</si>
  <si>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</si>
  <si>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</si>
  <si>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</si>
  <si>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</si>
  <si>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</si>
  <si>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</si>
  <si>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</si>
  <si>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</si>
  <si>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</si>
  <si>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</si>
  <si>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</si>
  <si>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</si>
  <si>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</si>
  <si>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</si>
  <si>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</si>
  <si>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</si>
  <si>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</si>
  <si>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</si>
  <si>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</si>
  <si>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</si>
  <si>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</si>
  <si>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</si>
  <si>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</si>
  <si>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</si>
  <si>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</si>
  <si>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</si>
  <si>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</si>
  <si>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</si>
  <si>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</si>
  <si>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</si>
  <si>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</si>
  <si>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</si>
  <si>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</si>
  <si>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</si>
  <si>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</si>
  <si>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</si>
  <si>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</si>
  <si>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</si>
  <si>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</si>
  <si>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</si>
  <si>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</si>
  <si>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</si>
  <si>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</si>
  <si>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</si>
  <si>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</si>
  <si>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</si>
  <si>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</si>
  <si>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</si>
  <si>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</si>
  <si>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</si>
  <si>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</si>
  <si>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</si>
  <si>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</si>
  <si>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</si>
  <si>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</si>
  <si>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</si>
  <si>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</si>
  <si>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</si>
  <si>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</si>
  <si>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</si>
  <si>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</si>
  <si>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</si>
  <si>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</si>
  <si>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</si>
  <si>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</si>
  <si>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</si>
  <si>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</si>
  <si>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</si>
  <si>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</si>
  <si>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</si>
  <si>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</si>
  <si>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</si>
  <si>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</si>
  <si>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</si>
  <si>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</si>
  <si>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</si>
  <si>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</si>
  <si>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</si>
  <si>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</si>
  <si>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</si>
  <si>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</si>
  <si>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</si>
  <si>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</si>
  <si>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</si>
  <si>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</si>
  <si>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</si>
  <si>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</si>
  <si>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</si>
  <si>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</si>
  <si>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</si>
  <si>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</si>
  <si>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</si>
  <si>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</si>
  <si>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</si>
  <si>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</si>
  <si>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</si>
  <si>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</si>
  <si>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</si>
  <si>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</si>
  <si>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</si>
  <si>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</si>
  <si>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</si>
  <si>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</si>
  <si>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</si>
  <si>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</si>
  <si>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</si>
  <si>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</si>
  <si>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</si>
  <si>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</si>
  <si>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</si>
  <si>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</si>
  <si>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</si>
  <si>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</si>
  <si>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</si>
  <si>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</si>
  <si>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</si>
  <si>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</si>
  <si>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</si>
  <si>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</si>
  <si>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</si>
  <si>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</si>
  <si>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</si>
  <si>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</si>
  <si>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</si>
  <si>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</si>
  <si>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</si>
  <si>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</si>
  <si>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</si>
  <si>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</si>
  <si>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</si>
  <si>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</si>
  <si>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</si>
  <si>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</si>
  <si>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</si>
  <si>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</si>
  <si>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</si>
  <si>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</si>
  <si>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</si>
  <si>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</si>
  <si>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</si>
  <si>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</si>
  <si>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</si>
  <si>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</si>
  <si>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</si>
  <si>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</si>
  <si>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</si>
  <si>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</si>
  <si>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</si>
  <si>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</si>
  <si>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</si>
  <si>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</si>
  <si>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</si>
  <si>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</si>
  <si>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</si>
  <si>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</si>
  <si>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</si>
  <si>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</si>
  <si>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</si>
  <si>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</si>
  <si>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</si>
  <si>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</si>
  <si>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</si>
  <si>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</si>
  <si>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</si>
  <si>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</si>
  <si>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</si>
  <si>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</si>
  <si>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</si>
  <si>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</si>
  <si>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</si>
  <si>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</si>
  <si>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</si>
  <si>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</si>
  <si>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</si>
  <si>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</si>
  <si>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</si>
  <si>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</si>
  <si>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</si>
  <si>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</si>
  <si>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</si>
  <si>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</si>
  <si>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</si>
  <si>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</si>
  <si>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</si>
  <si>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</si>
  <si>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</si>
  <si>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</si>
  <si>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</si>
  <si>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</si>
  <si>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</si>
  <si>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</si>
  <si>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</si>
  <si>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</si>
  <si>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</si>
  <si>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</si>
  <si>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</si>
  <si>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</si>
  <si>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</si>
  <si>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</si>
  <si>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</si>
  <si>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</si>
  <si>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</si>
  <si>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</si>
  <si>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</si>
  <si>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</si>
  <si>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</si>
  <si>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</si>
  <si>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</si>
  <si>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</si>
  <si>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</si>
  <si>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</si>
  <si>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</si>
  <si>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</si>
  <si>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</si>
  <si>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</si>
  <si>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</si>
  <si>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</si>
  <si>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</si>
  <si>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</si>
  <si>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</si>
  <si>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</si>
  <si>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</si>
  <si>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</si>
  <si>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</si>
  <si>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</si>
  <si>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</si>
  <si>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</si>
  <si>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</si>
  <si>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</si>
  <si>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</si>
  <si>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</si>
  <si>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</si>
  <si>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</si>
  <si>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</si>
  <si>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</si>
  <si>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</si>
  <si>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</si>
  <si>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</si>
  <si>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</si>
  <si>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</si>
  <si>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</si>
  <si>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</si>
  <si>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</si>
  <si>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</si>
  <si>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</si>
  <si>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</si>
  <si>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</si>
  <si>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</si>
  <si>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</si>
  <si>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</si>
  <si>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</si>
  <si>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</si>
  <si>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</si>
  <si>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</si>
  <si>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</si>
  <si>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</si>
  <si>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</si>
  <si>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</si>
  <si>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</si>
  <si>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</si>
  <si>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</si>
  <si>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</si>
  <si>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</si>
  <si>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</si>
  <si>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</si>
  <si>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</si>
  <si>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</si>
  <si>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</si>
  <si>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</si>
  <si>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</si>
  <si>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</si>
  <si>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</si>
  <si>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</si>
  <si>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</si>
  <si>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</si>
  <si>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</si>
  <si>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</si>
  <si>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</si>
  <si>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</si>
  <si>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</si>
  <si>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</si>
  <si>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</si>
  <si>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</si>
  <si>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</si>
  <si>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</si>
  <si>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</si>
  <si>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</si>
  <si>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</si>
  <si>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</si>
  <si>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</si>
  <si>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</si>
  <si>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</si>
  <si>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</si>
  <si>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</si>
  <si>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</si>
  <si>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</si>
  <si>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</si>
  <si>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</si>
  <si>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</si>
  <si>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</si>
  <si>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</si>
  <si>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</si>
  <si>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</si>
  <si>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</si>
  <si>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</si>
  <si>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</si>
  <si>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</si>
  <si>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</si>
  <si>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</si>
  <si>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</si>
  <si>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</si>
  <si>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</si>
  <si>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</si>
  <si>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</si>
  <si>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</si>
  <si>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</si>
  <si>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</si>
  <si>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</si>
  <si>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</si>
  <si>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</si>
  <si>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</si>
  <si>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</si>
  <si>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</si>
  <si>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</si>
  <si>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</si>
  <si>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</si>
  <si>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</si>
  <si>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</si>
  <si>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</si>
  <si>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</si>
  <si>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</si>
  <si>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</si>
  <si>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</si>
  <si>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</si>
  <si>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</si>
  <si>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</si>
  <si>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</si>
  <si>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</si>
  <si>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</si>
  <si>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</si>
  <si>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</si>
  <si>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</si>
  <si>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</si>
  <si>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</si>
  <si>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</si>
  <si>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</si>
  <si>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</si>
  <si>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</si>
  <si>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</si>
  <si>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</si>
  <si>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</si>
  <si>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</si>
  <si>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</si>
  <si>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</si>
  <si>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</si>
  <si>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</si>
  <si>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</si>
  <si>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</si>
  <si>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</si>
  <si>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</si>
  <si>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</si>
  <si>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</si>
  <si>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</si>
  <si>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</si>
  <si>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</si>
  <si>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</si>
  <si>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</si>
  <si>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</si>
  <si>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</si>
  <si>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</si>
  <si>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</si>
  <si>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</si>
  <si>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</si>
  <si>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</si>
  <si>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</si>
  <si>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</si>
  <si>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</si>
  <si>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</si>
  <si>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</si>
  <si>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</si>
  <si>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</si>
  <si>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</si>
  <si>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</si>
  <si>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</si>
  <si>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</si>
  <si>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</si>
  <si>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</si>
  <si>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</si>
  <si>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</si>
  <si>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</si>
  <si>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</si>
  <si>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</si>
  <si>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</si>
  <si>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</si>
  <si>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</si>
  <si>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</si>
  <si>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</si>
  <si>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</si>
  <si>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</si>
  <si>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</si>
  <si>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</si>
  <si>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</si>
  <si>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</si>
  <si>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</si>
  <si>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</si>
  <si>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</si>
  <si>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</si>
  <si>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</si>
  <si>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</si>
  <si>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</si>
  <si>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</si>
  <si>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</si>
  <si>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</si>
  <si>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</si>
  <si>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</si>
  <si>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</si>
  <si>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</si>
  <si>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</si>
  <si>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</si>
  <si>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</si>
  <si>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</si>
  <si>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</si>
  <si>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</si>
  <si>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</si>
  <si>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</si>
  <si>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</si>
  <si>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</si>
  <si>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</si>
  <si>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</si>
  <si>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</si>
  <si>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</si>
  <si>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</si>
  <si>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</si>
  <si>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</si>
  <si>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</si>
  <si>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</si>
  <si>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</si>
  <si>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</si>
  <si>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</si>
  <si>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</si>
  <si>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</si>
  <si>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</si>
  <si>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</si>
  <si>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</si>
  <si>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</si>
  <si>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</si>
  <si>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</si>
  <si>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</si>
  <si>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</si>
  <si>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</si>
  <si>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</si>
  <si>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</si>
  <si>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</si>
  <si>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</si>
  <si>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</si>
  <si>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</si>
  <si>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</si>
  <si>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</si>
  <si>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</si>
  <si>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</si>
  <si>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</si>
  <si>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</si>
  <si>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</si>
  <si>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</si>
  <si>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</si>
  <si>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</si>
  <si>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</si>
  <si>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</si>
  <si>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</si>
  <si>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</si>
  <si>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</si>
  <si>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</si>
  <si>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</si>
  <si>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</si>
  <si>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</si>
  <si>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</si>
  <si>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</si>
  <si>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</si>
  <si>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</si>
  <si>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</si>
  <si>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</si>
  <si>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</si>
  <si>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</si>
  <si>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</si>
  <si>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</si>
  <si>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</si>
  <si>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</si>
  <si>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</si>
  <si>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</si>
  <si>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</si>
  <si>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</si>
  <si>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</si>
  <si>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</si>
  <si>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</si>
  <si>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</si>
  <si>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</si>
  <si>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</si>
  <si>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</si>
  <si>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</si>
  <si>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</si>
  <si>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</si>
  <si>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</si>
  <si>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</si>
  <si>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</si>
  <si>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</si>
  <si>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</si>
  <si>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</si>
  <si>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</si>
  <si>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</si>
  <si>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</si>
  <si>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</si>
  <si>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</si>
  <si>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</si>
  <si>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</si>
  <si>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</si>
  <si>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</si>
  <si>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</si>
  <si>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</si>
  <si>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</si>
  <si>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</si>
  <si>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</si>
  <si>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</si>
  <si>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</si>
  <si>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</si>
  <si>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</si>
  <si>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</si>
  <si>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</si>
  <si>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</si>
  <si>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</si>
  <si>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</si>
  <si>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</si>
  <si>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</si>
  <si>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</si>
  <si>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</si>
  <si>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</si>
  <si>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</si>
  <si>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</si>
  <si>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</si>
  <si>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</si>
  <si>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</si>
  <si>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</si>
  <si>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</si>
  <si>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</si>
  <si>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</si>
  <si>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</si>
  <si>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</si>
  <si>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</si>
  <si>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</si>
  <si>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</si>
  <si>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</si>
  <si>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</si>
  <si>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</si>
  <si>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</si>
  <si>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</si>
  <si>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</si>
  <si>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</si>
  <si>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</si>
  <si>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</si>
  <si>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</si>
  <si>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</si>
  <si>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</si>
  <si>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</si>
  <si>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</si>
  <si>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</si>
  <si>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</si>
  <si>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</si>
  <si>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</si>
  <si>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</si>
  <si>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</si>
  <si>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</si>
  <si>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</si>
  <si>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</si>
  <si>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</si>
  <si>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</si>
  <si>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</si>
  <si>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</si>
  <si>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</si>
  <si>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</si>
  <si>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</si>
  <si>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</si>
  <si>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</si>
  <si>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</si>
  <si>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</si>
  <si>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</si>
  <si>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</si>
  <si>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</si>
  <si>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</si>
  <si>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</si>
  <si>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</si>
  <si>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</si>
  <si>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</si>
  <si>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</si>
  <si>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</si>
  <si>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</si>
  <si>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</si>
  <si>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</si>
  <si>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</si>
  <si>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</si>
  <si>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</si>
  <si>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</si>
  <si>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</si>
  <si>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</si>
  <si>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</si>
  <si>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</si>
  <si>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</si>
  <si>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</si>
  <si>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</si>
  <si>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</si>
  <si>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</si>
  <si>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</si>
  <si>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</si>
  <si>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</si>
  <si>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</si>
  <si>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</si>
  <si>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</si>
  <si>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</si>
  <si>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</si>
  <si>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</si>
  <si>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</si>
  <si>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</si>
  <si>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</si>
  <si>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</si>
  <si>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</si>
  <si>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</si>
  <si>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</si>
  <si>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</si>
  <si>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</si>
  <si>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</si>
  <si>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</si>
  <si>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</si>
  <si>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</si>
  <si>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</si>
  <si>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</si>
  <si>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</si>
  <si>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</si>
  <si>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</si>
  <si>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</si>
  <si>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</si>
  <si>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</si>
  <si>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</si>
  <si>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</si>
  <si>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</si>
  <si>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</si>
  <si>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</si>
  <si>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</si>
  <si>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</si>
  <si>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</si>
  <si>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</si>
  <si>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</si>
  <si>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</si>
  <si>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</si>
  <si>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</si>
  <si>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</si>
  <si>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</si>
  <si>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</si>
  <si>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</si>
  <si>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</si>
  <si>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</si>
  <si>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</si>
  <si>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</si>
  <si>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</si>
  <si>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</si>
  <si>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</si>
  <si>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</si>
  <si>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</si>
  <si>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</si>
  <si>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</si>
  <si>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</si>
  <si>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</si>
  <si>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</si>
  <si>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</si>
  <si>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</si>
  <si>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</si>
  <si>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</si>
  <si>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</si>
  <si>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</si>
  <si>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</si>
  <si>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</si>
  <si>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</si>
  <si>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</si>
  <si>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</si>
  <si>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</si>
  <si>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</si>
  <si>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</si>
  <si>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</si>
  <si>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</si>
  <si>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</si>
  <si>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</si>
  <si>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</si>
  <si>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</si>
  <si>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</si>
  <si>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</si>
  <si>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</si>
  <si>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</si>
  <si>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</si>
  <si>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</si>
  <si>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</si>
  <si>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</si>
  <si>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</si>
  <si>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</si>
  <si>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</si>
  <si>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</si>
  <si>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</si>
  <si>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</si>
  <si>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</si>
  <si>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</si>
  <si>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</si>
  <si>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</si>
  <si>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</si>
  <si>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</si>
  <si>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</si>
  <si>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</si>
  <si>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</si>
  <si>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</si>
  <si>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</si>
  <si>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</si>
  <si>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</si>
  <si>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</si>
  <si>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</si>
  <si>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</si>
  <si>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</si>
  <si>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</si>
  <si>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</si>
  <si>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</si>
  <si>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</si>
  <si>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</si>
  <si>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</si>
  <si>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</si>
  <si>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</si>
  <si>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</si>
  <si>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</si>
  <si>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</si>
  <si>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</si>
  <si>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</si>
  <si>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</si>
  <si>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</si>
  <si>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</si>
  <si>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</si>
  <si>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</si>
  <si>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</si>
  <si>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</si>
  <si>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</si>
  <si>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</si>
  <si>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</si>
  <si>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</si>
  <si>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</si>
  <si>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</si>
  <si>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</si>
  <si>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</si>
  <si>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</si>
  <si>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</si>
  <si>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</si>
  <si>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</si>
  <si>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</si>
  <si>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</si>
  <si>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</si>
  <si>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</si>
  <si>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</si>
  <si>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</si>
  <si>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</si>
  <si>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</si>
  <si>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</si>
  <si>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</si>
  <si>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</si>
  <si>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</si>
  <si>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</si>
  <si>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</si>
  <si>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</si>
  <si>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</si>
  <si>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</si>
  <si>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</si>
  <si>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</si>
  <si>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</si>
  <si>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</si>
  <si>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</si>
  <si>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</si>
  <si>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</si>
  <si>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</si>
  <si>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</si>
  <si>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</si>
  <si>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</si>
  <si>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</si>
  <si>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</si>
  <si>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</si>
  <si>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</si>
  <si>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</si>
  <si>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</si>
  <si>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</si>
  <si>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</si>
  <si>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</si>
  <si>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</si>
  <si>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</si>
  <si>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</si>
  <si>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</si>
  <si>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</si>
  <si>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</si>
  <si>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</si>
  <si>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</si>
  <si>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</si>
  <si>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</si>
  <si>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</si>
  <si>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</si>
  <si>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</si>
  <si>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</si>
  <si>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</si>
  <si>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</si>
  <si>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</si>
  <si>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</si>
  <si>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</si>
  <si>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</si>
  <si>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</si>
  <si>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</si>
  <si>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</si>
  <si>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</si>
  <si>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</si>
  <si>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</si>
  <si>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</si>
  <si>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</si>
  <si>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</si>
  <si>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</si>
  <si>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</si>
  <si>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</si>
  <si>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</si>
  <si>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</si>
  <si>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</si>
  <si>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</si>
  <si>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</si>
  <si>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</si>
  <si>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</si>
  <si>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</si>
  <si>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</si>
  <si>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</si>
  <si>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</si>
  <si>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</si>
  <si>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</si>
  <si>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</si>
  <si>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</si>
  <si>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</si>
  <si>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</si>
  <si>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</si>
  <si>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</si>
  <si>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</si>
  <si>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</si>
  <si>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</si>
  <si>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</si>
  <si>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</si>
  <si>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</si>
  <si>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</si>
  <si>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</si>
  <si>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</si>
  <si>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</si>
  <si>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</si>
  <si>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</si>
  <si>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</si>
  <si>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</si>
  <si>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</si>
  <si>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</si>
  <si>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</si>
  <si>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</si>
  <si>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</si>
  <si>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</si>
  <si>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</si>
  <si>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</si>
  <si>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</si>
  <si>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</si>
  <si>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</si>
  <si>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</si>
  <si>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</si>
  <si>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</si>
  <si>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</si>
  <si>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</si>
  <si>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</si>
  <si>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</si>
  <si>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</si>
  <si>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</si>
  <si>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</si>
  <si>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</si>
  <si>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</si>
  <si>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</si>
  <si>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</si>
  <si>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</si>
  <si>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</si>
  <si>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</si>
  <si>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</si>
  <si>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</si>
  <si>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</si>
  <si>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</si>
  <si>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</si>
  <si>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</si>
  <si>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</si>
  <si>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</si>
  <si>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</si>
  <si>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</si>
  <si>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</si>
  <si>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</si>
  <si>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</si>
  <si>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</si>
  <si>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</si>
  <si>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</si>
  <si>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</si>
  <si>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</si>
  <si>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</si>
  <si>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</si>
  <si>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</si>
  <si>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</si>
  <si>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</si>
  <si>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</si>
  <si>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</si>
  <si>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</si>
  <si>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</si>
  <si>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</si>
  <si>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</si>
  <si>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</si>
  <si>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</si>
  <si>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</si>
  <si>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</si>
  <si>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</si>
  <si>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</si>
  <si>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</si>
  <si>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</si>
  <si>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</si>
  <si>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</si>
  <si>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</si>
  <si>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</si>
  <si>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</si>
  <si>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</si>
  <si>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</si>
  <si>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</si>
  <si>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</si>
  <si>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</si>
  <si>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</si>
  <si>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</si>
  <si>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</si>
  <si>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</si>
  <si>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</si>
  <si>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</si>
  <si>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</si>
  <si>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</si>
  <si>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</si>
  <si>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</si>
  <si>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</si>
  <si>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</si>
  <si>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</si>
  <si>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</si>
  <si>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</si>
  <si>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</si>
  <si>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</si>
  <si>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</si>
  <si>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</si>
  <si>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</si>
  <si>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</si>
  <si>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</si>
  <si>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</si>
  <si>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</si>
  <si>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</si>
  <si>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</si>
  <si>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</si>
  <si>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</si>
  <si>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</si>
  <si>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</si>
  <si>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</si>
  <si>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</si>
  <si>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</si>
  <si>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</si>
  <si>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</si>
  <si>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</si>
  <si>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</si>
  <si>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</si>
  <si>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</si>
  <si>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</si>
  <si>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</si>
  <si>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</si>
  <si>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</si>
  <si>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</si>
  <si>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</si>
  <si>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</si>
  <si>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</si>
  <si>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</si>
  <si>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</si>
  <si>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</si>
  <si>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</si>
  <si>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</si>
  <si>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</si>
  <si>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</si>
  <si>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</si>
  <si>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</si>
  <si>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</si>
  <si>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</si>
  <si>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</si>
  <si>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</si>
  <si>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</si>
  <si>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</si>
  <si>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</si>
  <si>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</si>
  <si>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</si>
  <si>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</si>
  <si>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</si>
  <si>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</si>
  <si>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</si>
  <si>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</si>
  <si>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</si>
  <si>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</si>
  <si>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</si>
  <si>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</si>
  <si>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</si>
  <si>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</si>
  <si>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</si>
  <si>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</si>
  <si>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</si>
  <si>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</si>
  <si>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</si>
  <si>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</si>
  <si>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</si>
  <si>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</si>
  <si>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</si>
  <si>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</si>
  <si>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</si>
  <si>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</si>
  <si>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</si>
  <si>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</si>
  <si>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</si>
  <si>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</si>
  <si>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</si>
  <si>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</si>
  <si>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</si>
  <si>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</si>
  <si>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</si>
  <si>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</si>
  <si>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</si>
  <si>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</si>
  <si>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</si>
  <si>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</si>
  <si>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</si>
  <si>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</si>
  <si>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</si>
  <si>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</si>
  <si>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</si>
  <si>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</si>
  <si>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</si>
  <si>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</si>
  <si>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</si>
  <si>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</si>
  <si>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</si>
  <si>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</si>
  <si>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</si>
  <si>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</si>
  <si>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</si>
  <si>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</si>
  <si>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</si>
  <si>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</si>
  <si>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</si>
  <si>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</si>
  <si>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</si>
  <si>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</si>
  <si>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</si>
  <si>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</si>
  <si>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</si>
  <si>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</si>
  <si>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</si>
  <si>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</si>
  <si>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</si>
  <si>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</si>
  <si>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</si>
  <si>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</si>
  <si>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</si>
  <si>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</si>
  <si>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</si>
  <si>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</si>
  <si>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</si>
  <si>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</si>
  <si>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</si>
  <si>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</si>
  <si>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</si>
  <si>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</si>
  <si>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</si>
  <si>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</si>
  <si>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</si>
  <si>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</si>
  <si>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</si>
  <si>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</si>
  <si>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</si>
  <si>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</si>
  <si>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</si>
  <si>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</si>
  <si>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</si>
  <si>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</si>
  <si>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</si>
  <si>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</si>
  <si>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</si>
  <si>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</si>
  <si>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</si>
  <si>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</si>
  <si>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</si>
  <si>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</si>
  <si>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</si>
  <si>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</si>
  <si>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</si>
  <si>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</si>
  <si>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</si>
  <si>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</si>
  <si>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</si>
  <si>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</si>
  <si>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</si>
  <si>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</si>
  <si>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</si>
  <si>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</si>
  <si>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</si>
  <si>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</si>
  <si>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</si>
  <si>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</si>
  <si>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</si>
  <si>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</si>
  <si>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</si>
  <si>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</si>
  <si>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</si>
  <si>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</si>
  <si>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</si>
  <si>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</si>
  <si>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</si>
  <si>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</si>
  <si>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</si>
  <si>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</si>
  <si>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</si>
  <si>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</si>
  <si>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</si>
  <si>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</si>
  <si>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</si>
  <si>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</si>
  <si>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</si>
  <si>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</si>
  <si>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</si>
  <si>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</si>
  <si>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</si>
  <si>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</si>
  <si>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</si>
  <si>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</si>
  <si>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</si>
  <si>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</si>
  <si>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</si>
  <si>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</si>
  <si>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</si>
  <si>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</si>
  <si>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</si>
  <si>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</si>
  <si>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</si>
  <si>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</si>
  <si>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</si>
  <si>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</si>
  <si>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</si>
  <si>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</si>
  <si>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</si>
  <si>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</si>
  <si>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</si>
  <si>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</si>
  <si>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</si>
  <si>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</si>
  <si>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</si>
  <si>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</si>
  <si>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</si>
  <si>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</si>
  <si>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</si>
  <si>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</si>
  <si>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</si>
  <si>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</si>
  <si>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</si>
  <si>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</si>
  <si>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</si>
  <si>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</si>
  <si>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</si>
  <si>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</si>
  <si>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</si>
  <si>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</si>
  <si>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</si>
  <si>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</si>
  <si>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</si>
  <si>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</si>
  <si>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</si>
  <si>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</si>
  <si>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</si>
  <si>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</si>
  <si>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</si>
  <si>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</si>
  <si>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</si>
  <si>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</si>
  <si>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</si>
  <si>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</si>
  <si>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</si>
  <si>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</si>
  <si>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</si>
  <si>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</si>
  <si>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</si>
  <si>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</si>
  <si>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</si>
  <si>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</si>
  <si>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</si>
  <si>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</si>
  <si>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</si>
  <si>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</si>
  <si>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</si>
  <si>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</si>
  <si>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</si>
  <si>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</si>
  <si>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</si>
  <si>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</si>
  <si>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</si>
  <si>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</si>
  <si>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</si>
  <si>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</si>
  <si>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</si>
  <si>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</si>
  <si>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</si>
  <si>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</si>
  <si>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</si>
  <si>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</si>
  <si>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</si>
  <si>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</si>
  <si>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</si>
  <si>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</si>
  <si>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</si>
  <si>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</si>
  <si>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</si>
  <si>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</si>
  <si>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</si>
  <si>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</si>
  <si>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</si>
  <si>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</si>
  <si>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</si>
  <si>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</si>
  <si>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</si>
  <si>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</si>
  <si>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</si>
  <si>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</si>
  <si>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</si>
  <si>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</si>
  <si>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</si>
  <si>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</si>
  <si>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</si>
  <si>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</si>
  <si>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</si>
  <si>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</si>
  <si>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</si>
  <si>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</si>
  <si>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</si>
  <si>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</si>
  <si>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</si>
  <si>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</si>
  <si>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</si>
  <si>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</si>
  <si>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</si>
  <si>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</si>
  <si>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</si>
  <si>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</si>
  <si>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</si>
  <si>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</si>
  <si>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</si>
  <si>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</si>
  <si>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</si>
  <si>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</si>
  <si>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</si>
  <si>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</si>
  <si>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</si>
  <si>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</si>
  <si>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</si>
  <si>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</si>
  <si>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</si>
  <si>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</si>
  <si>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</si>
  <si>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</si>
  <si>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</si>
  <si>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</si>
  <si>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</si>
  <si>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</si>
  <si>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</si>
  <si>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</si>
  <si>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</si>
  <si>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</si>
  <si>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</si>
  <si>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</si>
  <si>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</si>
  <si>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</si>
  <si>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</si>
  <si>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</si>
  <si>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</si>
  <si>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</si>
  <si>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</si>
  <si>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</si>
  <si>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</si>
  <si>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</si>
  <si>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</si>
  <si>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</si>
  <si>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</si>
  <si>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</si>
  <si>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</si>
  <si>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</si>
  <si>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</si>
  <si>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</si>
  <si>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</si>
  <si>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</si>
  <si>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</si>
  <si>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</si>
  <si>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</si>
  <si>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</si>
  <si>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</si>
  <si>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</si>
  <si>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</si>
  <si>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</si>
  <si>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</si>
  <si>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</si>
  <si>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</si>
  <si>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</si>
  <si>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</si>
  <si>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</si>
  <si>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</si>
  <si>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</si>
  <si>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</si>
  <si>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</si>
  <si>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</si>
  <si>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</si>
  <si>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</si>
  <si>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</si>
  <si>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</si>
  <si>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</si>
  <si>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</si>
  <si>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</si>
  <si>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</si>
  <si>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</si>
  <si>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</si>
  <si>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</si>
  <si>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</si>
  <si>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</si>
  <si>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</si>
  <si>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</si>
  <si>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</si>
  <si>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</si>
  <si>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</si>
  <si>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</si>
  <si>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</si>
  <si>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</si>
  <si>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</si>
  <si>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</si>
  <si>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</si>
  <si>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</si>
  <si>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</si>
  <si>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</si>
  <si>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</si>
  <si>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</si>
  <si>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</si>
  <si>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</si>
  <si>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</si>
  <si>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</si>
  <si>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</si>
  <si>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</si>
  <si>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</si>
  <si>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</si>
  <si>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</si>
  <si>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</si>
  <si>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</si>
  <si>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</si>
  <si>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</si>
  <si>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</si>
  <si>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</si>
  <si>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</si>
  <si>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</si>
  <si>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</si>
  <si>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</si>
  <si>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</si>
  <si>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</si>
  <si>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</si>
  <si>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</si>
  <si>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</si>
  <si>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</si>
  <si>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</si>
  <si>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</si>
  <si>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</si>
  <si>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</si>
  <si>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</si>
  <si>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</si>
  <si>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</si>
  <si>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</si>
  <si>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</si>
  <si>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</si>
  <si>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</si>
  <si>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</si>
  <si>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</si>
  <si>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</si>
  <si>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</si>
  <si>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</si>
  <si>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</si>
  <si>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</si>
  <si>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</si>
  <si>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</si>
  <si>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</si>
  <si>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</si>
  <si>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</si>
  <si>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</si>
  <si>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</si>
  <si>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</si>
  <si>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</si>
  <si>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</si>
  <si>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</si>
  <si>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</si>
  <si>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</si>
  <si>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</si>
  <si>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</si>
  <si>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</si>
  <si>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</si>
  <si>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</si>
  <si>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</si>
  <si>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</si>
  <si>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</si>
  <si>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</si>
  <si>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</si>
  <si>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</si>
  <si>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</si>
  <si>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</si>
  <si>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</si>
  <si>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</si>
  <si>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</si>
  <si>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</si>
  <si>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</si>
  <si>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</si>
  <si>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</si>
  <si>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</si>
  <si>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</si>
  <si>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</si>
  <si>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</si>
  <si>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</si>
  <si>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</si>
  <si>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</si>
  <si>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</si>
  <si>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</si>
  <si>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</si>
  <si>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</si>
  <si>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</si>
  <si>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</si>
  <si>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</si>
  <si>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</si>
  <si>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</si>
  <si>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</si>
  <si>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</si>
  <si>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</si>
  <si>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</si>
  <si>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</si>
  <si>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</si>
  <si>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</si>
  <si>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</si>
  <si>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</si>
  <si>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</si>
  <si>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</si>
  <si>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</si>
  <si>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</si>
  <si>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</si>
  <si>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</si>
  <si>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</si>
  <si>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</si>
  <si>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</si>
  <si>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</si>
  <si>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</si>
  <si>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</si>
  <si>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</si>
  <si>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</si>
  <si>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</si>
  <si>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</si>
  <si>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</si>
  <si>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</si>
  <si>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</si>
  <si>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</si>
  <si>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</si>
  <si>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</si>
  <si>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</si>
  <si>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</si>
  <si>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</si>
  <si>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</si>
  <si>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</si>
  <si>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</si>
  <si>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</si>
  <si>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</si>
  <si>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</si>
  <si>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</si>
  <si>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</si>
  <si>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</si>
  <si>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</si>
  <si>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</si>
  <si>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</si>
  <si>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</si>
  <si>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</si>
  <si>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</si>
  <si>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</si>
  <si>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</si>
  <si>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</si>
  <si>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</si>
  <si>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</si>
  <si>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</si>
  <si>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</si>
  <si>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</si>
  <si>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</si>
  <si>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</si>
  <si>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</si>
  <si>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</si>
  <si>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</si>
  <si>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</si>
  <si>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</si>
  <si>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</si>
  <si>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</si>
  <si>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</si>
  <si>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</si>
  <si>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</si>
  <si>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</si>
  <si>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</si>
  <si>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</si>
  <si>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</si>
  <si>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</si>
  <si>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</si>
  <si>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</si>
  <si>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</si>
  <si>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</si>
  <si>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</si>
  <si>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</si>
  <si>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</si>
  <si>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</si>
  <si>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</si>
  <si>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</si>
  <si>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</si>
  <si>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</si>
  <si>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</si>
  <si>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</si>
  <si>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</si>
  <si>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</si>
  <si>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</si>
  <si>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</si>
  <si>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</si>
  <si>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</si>
  <si>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</si>
  <si>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</si>
  <si>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</si>
  <si>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</si>
  <si>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</si>
  <si>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</si>
  <si>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</si>
  <si>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</si>
  <si>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</si>
  <si>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</si>
  <si>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</si>
  <si>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</si>
  <si>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</si>
  <si>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</si>
  <si>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</si>
  <si>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</si>
  <si>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</si>
  <si>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</si>
  <si>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</si>
  <si>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</si>
  <si>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</si>
  <si>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</si>
  <si>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</si>
  <si>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</si>
  <si>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</si>
  <si>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</si>
  <si>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</si>
  <si>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</si>
  <si>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</si>
  <si>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</si>
  <si>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</si>
  <si>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</si>
  <si>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</si>
  <si>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</si>
  <si>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</si>
  <si>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</si>
  <si>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</si>
  <si>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</si>
  <si>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</si>
  <si>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</si>
  <si>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</si>
  <si>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</si>
  <si>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</si>
  <si>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</si>
  <si>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</si>
  <si>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</si>
  <si>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</si>
  <si>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</si>
  <si>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</si>
  <si>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</si>
  <si>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</si>
  <si>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</si>
  <si>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</si>
  <si>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</si>
  <si>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</si>
  <si>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</si>
  <si>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</si>
  <si>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</si>
  <si>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</si>
  <si>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</si>
  <si>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</si>
  <si>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</si>
  <si>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</si>
  <si>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</si>
  <si>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</si>
  <si>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</si>
  <si>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</si>
  <si>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</si>
  <si>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</si>
  <si>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</si>
  <si>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</si>
  <si>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</si>
  <si>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</si>
  <si>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</si>
  <si>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</si>
  <si>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</si>
  <si>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</si>
  <si>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</si>
  <si>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</si>
  <si>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</si>
  <si>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</si>
  <si>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</si>
  <si>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</si>
  <si>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</si>
  <si>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</si>
  <si>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</si>
  <si>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</si>
  <si>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</si>
  <si>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</si>
  <si>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</si>
  <si>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</si>
  <si>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</si>
  <si>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</si>
  <si>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</si>
  <si>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</si>
  <si>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</si>
  <si>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</si>
  <si>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</si>
  <si>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</si>
  <si>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</si>
  <si>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</si>
  <si>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</si>
  <si>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</si>
  <si>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</si>
  <si>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</si>
  <si>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</si>
  <si>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</si>
  <si>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</si>
  <si>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</si>
  <si>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</si>
  <si>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</si>
  <si>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</si>
  <si>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</si>
  <si>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</si>
  <si>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</si>
  <si>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</si>
  <si>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</si>
  <si>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</si>
  <si>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</si>
  <si>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</si>
  <si>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</si>
  <si>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</si>
  <si>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</si>
  <si>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</si>
  <si>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</si>
  <si>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</si>
  <si>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</si>
  <si>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</si>
  <si>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</si>
  <si>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</si>
  <si>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</si>
  <si>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</si>
  <si>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</si>
  <si>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</si>
  <si>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</si>
  <si>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</si>
  <si>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</si>
  <si>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</si>
  <si>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</si>
  <si>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</si>
  <si>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</si>
  <si>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</si>
  <si>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</si>
  <si>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</si>
  <si>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</si>
  <si>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</si>
  <si>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</si>
  <si>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</si>
  <si>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</si>
  <si>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</si>
  <si>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</si>
  <si>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</si>
  <si>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</si>
  <si>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</si>
  <si>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</si>
  <si>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</si>
  <si>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</si>
  <si>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</si>
  <si>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</si>
  <si>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</si>
  <si>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</si>
  <si>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</si>
  <si>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</si>
  <si>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</si>
  <si>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</si>
  <si>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</si>
  <si>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</si>
  <si>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</si>
  <si>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</si>
  <si>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</si>
  <si>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</si>
  <si>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</si>
  <si>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</si>
  <si>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</si>
  <si>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</si>
  <si>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</si>
  <si>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</si>
  <si>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</si>
  <si>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</si>
  <si>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</si>
  <si>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</si>
  <si>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</si>
  <si>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</si>
  <si>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</si>
  <si>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</si>
  <si>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</si>
  <si>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</si>
  <si>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</si>
  <si>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</si>
  <si>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</si>
  <si>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</si>
  <si>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</si>
  <si>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</si>
  <si>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</si>
  <si>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</si>
  <si>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</si>
  <si>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</si>
  <si>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</si>
  <si>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</si>
  <si>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</si>
  <si>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</si>
  <si>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</si>
  <si>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</si>
  <si>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</si>
  <si>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</si>
  <si>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</si>
  <si>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</si>
  <si>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</si>
  <si>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</si>
  <si>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</si>
  <si>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</si>
  <si>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</si>
  <si>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</si>
  <si>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</si>
  <si>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</si>
  <si>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</si>
  <si>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</si>
  <si>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</si>
  <si>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</si>
  <si>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</si>
  <si>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</si>
  <si>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</si>
  <si>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</si>
  <si>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</si>
  <si>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</si>
  <si>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</si>
  <si>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</si>
  <si>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</si>
  <si>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</si>
  <si>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</si>
  <si>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</si>
  <si>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</si>
  <si>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</si>
  <si>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</si>
  <si>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</si>
  <si>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</si>
  <si>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</si>
  <si>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</si>
  <si>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</si>
  <si>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</si>
  <si>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</si>
  <si>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</si>
  <si>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</si>
  <si>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</si>
  <si>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</si>
  <si>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</si>
  <si>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</si>
  <si>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</si>
  <si>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</si>
  <si>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</si>
  <si>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</si>
  <si>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</si>
  <si>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</si>
  <si>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</si>
  <si>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</si>
  <si>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</si>
  <si>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</si>
  <si>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</si>
  <si>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</si>
  <si>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</si>
  <si>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</si>
  <si>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</si>
  <si>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</si>
  <si>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</si>
  <si>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</si>
  <si>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</si>
  <si>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</si>
  <si>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</si>
  <si>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</si>
  <si>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</si>
  <si>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</si>
  <si>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</si>
  <si>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</si>
  <si>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</si>
  <si>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</si>
  <si>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</si>
  <si>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</si>
  <si>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</si>
  <si>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</si>
  <si>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</si>
  <si>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</si>
  <si>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</si>
  <si>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</si>
  <si>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</si>
  <si>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</si>
  <si>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</si>
  <si>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</si>
  <si>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</si>
  <si>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</si>
  <si>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</si>
  <si>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</si>
  <si>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</si>
  <si>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</si>
  <si>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</si>
  <si>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</si>
  <si>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</si>
  <si>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</si>
  <si>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</si>
  <si>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</si>
  <si>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</si>
  <si>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</si>
  <si>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</si>
  <si>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</si>
  <si>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</si>
  <si>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</si>
  <si>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</si>
  <si>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</si>
  <si>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</si>
  <si>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</si>
  <si>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</si>
  <si>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</si>
  <si>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</si>
  <si>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</si>
  <si>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</si>
  <si>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</si>
  <si>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</si>
  <si>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</si>
  <si>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</si>
  <si>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</si>
  <si>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</si>
  <si>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</si>
  <si>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</si>
  <si>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</si>
  <si>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</si>
  <si>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</si>
  <si>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</si>
  <si>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</si>
  <si>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</si>
  <si>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</si>
  <si>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</si>
  <si>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</si>
  <si>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</si>
  <si>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</si>
  <si>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</si>
  <si>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</si>
  <si>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</si>
  <si>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</si>
  <si>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</si>
  <si>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</si>
  <si>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</si>
  <si>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</si>
  <si>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</si>
  <si>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</si>
  <si>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</si>
  <si>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</si>
  <si>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</si>
  <si>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</si>
  <si>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</si>
  <si>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</si>
  <si>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</si>
  <si>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</si>
  <si>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</si>
  <si>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</si>
  <si>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</si>
  <si>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</si>
  <si>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</si>
  <si>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</si>
  <si>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</si>
  <si>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</si>
  <si>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</si>
  <si>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</si>
  <si>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</si>
  <si>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</si>
  <si>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</si>
  <si>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</si>
  <si>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</si>
  <si>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</si>
  <si>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</si>
  <si>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</si>
  <si>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</si>
  <si>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</si>
  <si>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</si>
  <si>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</si>
  <si>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</si>
  <si>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</si>
  <si>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</si>
  <si>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</si>
  <si>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</si>
  <si>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</si>
  <si>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</si>
  <si>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</si>
  <si>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</si>
  <si>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</si>
  <si>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</si>
  <si>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</si>
  <si>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</si>
  <si>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</si>
  <si>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</si>
  <si>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</si>
  <si>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</si>
  <si>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</si>
  <si>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</si>
  <si>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</si>
  <si>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</si>
  <si>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</si>
  <si>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</si>
  <si>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</si>
  <si>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</si>
  <si>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</si>
  <si>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</si>
  <si>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</si>
  <si>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</si>
  <si>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</si>
  <si>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</si>
  <si>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</si>
  <si>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</si>
  <si>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</si>
  <si>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</si>
  <si>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</si>
  <si>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</si>
  <si>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</si>
  <si>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</si>
  <si>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</si>
  <si>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</si>
  <si>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</si>
  <si>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</si>
  <si>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</si>
  <si>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</si>
  <si>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</si>
  <si>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</si>
  <si>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</si>
  <si>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</si>
  <si>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</si>
  <si>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</si>
  <si>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</si>
  <si>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</si>
  <si>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</si>
  <si>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</si>
  <si>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</si>
  <si>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</si>
  <si>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</si>
  <si>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</si>
  <si>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</si>
  <si>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</si>
  <si>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</si>
  <si>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</si>
  <si>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</si>
  <si>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</si>
  <si>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</si>
  <si>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</si>
  <si>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</si>
  <si>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</si>
  <si>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</si>
  <si>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</si>
  <si>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</si>
  <si>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</si>
  <si>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</si>
  <si>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</si>
  <si>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</si>
  <si>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</si>
  <si>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</si>
  <si>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</si>
  <si>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</si>
  <si>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</si>
  <si>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</si>
  <si>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</si>
  <si>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</si>
  <si>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</si>
  <si>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</si>
  <si>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</si>
  <si>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</si>
  <si>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</si>
  <si>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</si>
  <si>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</si>
  <si>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</si>
  <si>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</si>
  <si>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</si>
  <si>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</si>
  <si>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</si>
  <si>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</si>
  <si>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</si>
  <si>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</si>
  <si>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</si>
  <si>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</si>
  <si>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</si>
  <si>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</si>
  <si>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</si>
  <si>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</si>
  <si>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</si>
  <si>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</si>
  <si>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</si>
  <si>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</si>
  <si>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</si>
  <si>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</si>
  <si>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</si>
  <si>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</si>
  <si>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</si>
  <si>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</si>
  <si>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</si>
  <si>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</si>
  <si>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</si>
  <si>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</si>
  <si>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</si>
  <si>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</si>
  <si>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</si>
  <si>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</si>
  <si>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</si>
  <si>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</si>
  <si>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</si>
  <si>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</si>
  <si>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</si>
  <si>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</si>
  <si>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</si>
  <si>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</si>
  <si>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</si>
  <si>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</si>
  <si>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</si>
  <si>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</si>
  <si>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</si>
  <si>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</si>
  <si>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</si>
  <si>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</si>
  <si>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</si>
  <si>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</si>
  <si>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</si>
  <si>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</si>
  <si>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</si>
  <si>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</si>
  <si>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</si>
  <si>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</si>
  <si>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</si>
  <si>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</si>
  <si>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</si>
  <si>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</si>
  <si>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</si>
  <si>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</si>
  <si>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</si>
  <si>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</si>
  <si>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</si>
  <si>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</si>
  <si>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</si>
  <si>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</si>
  <si>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</si>
  <si>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</si>
  <si>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</si>
  <si>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</si>
  <si>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</si>
  <si>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</si>
  <si>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</si>
  <si>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</si>
  <si>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</si>
  <si>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</si>
  <si>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</si>
  <si>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</si>
  <si>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</si>
  <si>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</si>
  <si>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</si>
  <si>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</si>
  <si>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</si>
  <si>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</si>
  <si>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</si>
  <si>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</si>
  <si>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</si>
  <si>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</si>
  <si>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</si>
  <si>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</si>
  <si>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</si>
  <si>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</si>
  <si>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</si>
  <si>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</si>
  <si>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</si>
  <si>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</si>
  <si>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</si>
  <si>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</si>
  <si>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</si>
  <si>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</si>
  <si>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</si>
  <si>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</si>
  <si>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</si>
  <si>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</si>
  <si>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</si>
  <si>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</si>
  <si>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</si>
  <si>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</si>
  <si>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</si>
  <si>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</si>
  <si>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</si>
  <si>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</si>
  <si>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</si>
  <si>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</si>
  <si>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</si>
  <si>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</si>
  <si>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</si>
  <si>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</si>
  <si>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</si>
  <si>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</si>
  <si>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</si>
  <si>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</si>
  <si>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</si>
  <si>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</si>
  <si>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</si>
  <si>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</si>
  <si>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</si>
  <si>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</si>
  <si>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</si>
  <si>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</si>
  <si>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</si>
  <si>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</si>
  <si>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</si>
  <si>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</si>
  <si>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</si>
  <si>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</si>
  <si>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</si>
  <si>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</si>
  <si>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</si>
  <si>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</si>
  <si>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</si>
  <si>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</si>
  <si>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</si>
  <si>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</si>
  <si>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</si>
  <si>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</si>
  <si>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</si>
  <si>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</si>
  <si>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</si>
  <si>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</si>
  <si>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</si>
  <si>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</si>
  <si>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</si>
  <si>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</si>
  <si>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</si>
  <si>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</si>
  <si>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</si>
  <si>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</si>
  <si>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</si>
  <si>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</si>
  <si>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</si>
  <si>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</si>
  <si>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</si>
  <si>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</si>
  <si>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</si>
  <si>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</si>
  <si>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</si>
  <si>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</si>
  <si>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</si>
  <si>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</si>
  <si>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</si>
  <si>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</si>
  <si>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</si>
  <si>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</si>
  <si>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</si>
  <si>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</si>
  <si>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</si>
  <si>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</si>
  <si>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</si>
  <si>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</si>
  <si>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</si>
  <si>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</si>
  <si>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</si>
  <si>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</si>
  <si>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</si>
  <si>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</si>
  <si>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</si>
  <si>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</si>
  <si>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</si>
  <si>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</si>
  <si>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</si>
  <si>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</si>
  <si>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</si>
  <si>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</si>
  <si>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</si>
  <si>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</si>
  <si>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</si>
  <si>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</si>
  <si>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</si>
  <si>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</si>
  <si>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</si>
  <si>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</si>
  <si>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</si>
  <si>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</si>
  <si>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</si>
  <si>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</si>
  <si>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</si>
  <si>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</si>
  <si>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</si>
  <si>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</si>
  <si>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</si>
  <si>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</si>
  <si>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</si>
  <si>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</si>
  <si>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</si>
  <si>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</si>
  <si>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</si>
  <si>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</si>
  <si>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</si>
  <si>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</si>
  <si>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</si>
  <si>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</si>
  <si>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</si>
  <si>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</si>
  <si>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</si>
  <si>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</si>
  <si>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</si>
  <si>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</si>
  <si>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</si>
  <si>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</si>
  <si>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</si>
  <si>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</si>
  <si>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</si>
  <si>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</si>
  <si>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</si>
  <si>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</si>
  <si>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</si>
  <si>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</si>
  <si>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</si>
  <si>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</si>
  <si>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</si>
  <si>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</si>
  <si>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</si>
  <si>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</si>
  <si>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</si>
  <si>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</si>
  <si>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</si>
  <si>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</si>
  <si>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</si>
  <si>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</si>
  <si>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</si>
  <si>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</si>
  <si>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</si>
  <si>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</si>
  <si>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</si>
  <si>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</si>
  <si>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</si>
  <si>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</si>
  <si>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</si>
  <si>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</si>
  <si>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</si>
  <si>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</si>
  <si>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</si>
  <si>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</si>
  <si>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</si>
  <si>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</si>
  <si>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</si>
  <si>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</si>
  <si>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</si>
  <si>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</si>
  <si>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</si>
  <si>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</si>
  <si>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</si>
  <si>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</si>
  <si>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</si>
  <si>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</si>
  <si>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</si>
  <si>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</si>
  <si>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</si>
  <si>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</si>
  <si>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</si>
  <si>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</si>
  <si>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</si>
  <si>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</si>
  <si>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</si>
  <si>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</si>
  <si>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</si>
  <si>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</si>
  <si>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</si>
  <si>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</si>
  <si>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</si>
  <si>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</si>
  <si>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</si>
  <si>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</si>
  <si>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</si>
  <si>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</si>
  <si>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</si>
  <si>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</si>
  <si>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</si>
  <si>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</si>
  <si>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</si>
  <si>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</si>
  <si>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</si>
  <si>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</si>
  <si>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</si>
  <si>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</si>
  <si>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</si>
  <si>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</si>
  <si>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</si>
  <si>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</si>
  <si>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</si>
  <si>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</si>
  <si>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</si>
  <si>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</si>
  <si>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</si>
  <si>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</si>
  <si>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</si>
  <si>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</si>
  <si>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</si>
  <si>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</si>
  <si>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</si>
  <si>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</si>
  <si>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</si>
  <si>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</si>
  <si>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</si>
  <si>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</si>
  <si>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</si>
  <si>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</si>
  <si>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</si>
  <si>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</si>
  <si>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</si>
  <si>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</si>
  <si>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</si>
  <si>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</si>
  <si>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</si>
  <si>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</si>
  <si>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</si>
  <si>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</si>
  <si>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</si>
  <si>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</si>
  <si>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</si>
  <si>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</si>
  <si>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</si>
  <si>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</si>
  <si>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</si>
  <si>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</si>
  <si>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</si>
  <si>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</si>
  <si>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</si>
  <si>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</si>
  <si>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</si>
  <si>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</si>
  <si>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</si>
  <si>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</si>
  <si>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</si>
  <si>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</si>
  <si>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</si>
  <si>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</si>
  <si>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</si>
  <si>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</si>
  <si>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</si>
  <si>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</si>
  <si>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</si>
  <si>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</si>
  <si>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</si>
  <si>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</si>
  <si>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</si>
  <si>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</si>
  <si>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</si>
  <si>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</si>
  <si>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</si>
  <si>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</si>
  <si>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</si>
  <si>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</si>
  <si>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</si>
  <si>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</si>
  <si>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</si>
  <si>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</si>
  <si>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</si>
  <si>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</si>
  <si>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</si>
  <si>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</si>
  <si>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</si>
  <si>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</si>
  <si>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</si>
  <si>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</si>
  <si>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</si>
  <si>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</si>
  <si>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</si>
  <si>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</si>
  <si>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</si>
  <si>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</si>
  <si>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</si>
  <si>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</si>
  <si>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</si>
  <si>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</si>
  <si>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</si>
  <si>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</si>
  <si>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</si>
  <si>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</si>
  <si>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</si>
  <si>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</si>
  <si>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</si>
  <si>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</si>
  <si>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</si>
  <si>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</si>
  <si>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</si>
  <si>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</si>
  <si>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</si>
  <si>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</si>
  <si>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</si>
  <si>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</si>
  <si>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</si>
  <si>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</si>
  <si>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</si>
  <si>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</si>
  <si>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</si>
  <si>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</si>
  <si>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</si>
  <si>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</si>
  <si>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</si>
  <si>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</si>
  <si>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</si>
  <si>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</si>
  <si>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</si>
  <si>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</si>
  <si>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</si>
  <si>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</si>
  <si>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</si>
  <si>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</si>
  <si>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</si>
  <si>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</si>
  <si>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</si>
  <si>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</si>
  <si>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</si>
  <si>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</si>
  <si>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</si>
  <si>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</si>
  <si>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</si>
  <si>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</si>
  <si>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</si>
  <si>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</si>
  <si>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</si>
  <si>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</si>
  <si>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</si>
  <si>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</si>
  <si>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</si>
  <si>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</si>
  <si>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</si>
  <si>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</si>
  <si>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</si>
  <si>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</si>
  <si>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</si>
  <si>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</si>
  <si>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</si>
  <si>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</si>
  <si>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</si>
  <si>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</si>
  <si>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</si>
  <si>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</si>
  <si>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</si>
  <si>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</si>
  <si>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</si>
  <si>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</si>
  <si>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</si>
  <si>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</si>
  <si>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</si>
  <si>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</si>
  <si>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</si>
  <si>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</si>
  <si>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</si>
  <si>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</si>
  <si>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</si>
  <si>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</si>
  <si>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</si>
  <si>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</si>
  <si>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</si>
  <si>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</si>
  <si>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</si>
  <si>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</si>
  <si>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</si>
  <si>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</si>
  <si>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</si>
  <si>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</si>
  <si>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</si>
  <si>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</si>
  <si>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</si>
  <si>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</si>
  <si>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</si>
  <si>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</si>
  <si>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</si>
  <si>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</si>
  <si>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</si>
  <si>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</si>
  <si>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</si>
  <si>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</si>
  <si>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</si>
  <si>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</si>
  <si>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</si>
  <si>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</si>
  <si>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</si>
  <si>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</si>
  <si>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</si>
  <si>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</si>
  <si>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</si>
  <si>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</si>
  <si>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</si>
  <si>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</si>
  <si>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</si>
  <si>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</si>
  <si>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</si>
  <si>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</si>
  <si>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</si>
  <si>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</si>
  <si>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</si>
  <si>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</si>
  <si>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</si>
  <si>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</si>
  <si>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</si>
  <si>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</si>
  <si>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</si>
  <si>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</si>
  <si>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</si>
  <si>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</si>
  <si>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</si>
  <si>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</si>
  <si>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</si>
  <si>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</si>
  <si>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</si>
  <si>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</si>
  <si>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</si>
  <si>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</si>
  <si>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</si>
  <si>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</si>
  <si>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</si>
  <si>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</si>
  <si>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</si>
  <si>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</si>
  <si>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</si>
  <si>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</si>
  <si>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</si>
  <si>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</si>
  <si>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</si>
  <si>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</si>
  <si>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</si>
  <si>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</si>
  <si>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</si>
  <si>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</si>
  <si>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</si>
  <si>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</si>
  <si>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</si>
  <si>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</si>
  <si>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</si>
  <si>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</si>
  <si>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</si>
  <si>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</si>
  <si>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</si>
  <si>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</si>
  <si>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</si>
  <si>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</si>
  <si>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</si>
  <si>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</si>
  <si>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</si>
  <si>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</si>
  <si>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</si>
  <si>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</si>
  <si>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</si>
  <si>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</si>
  <si>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</si>
  <si>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</si>
  <si>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</si>
  <si>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</si>
  <si>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</si>
  <si>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</si>
  <si>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</si>
  <si>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</si>
  <si>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</si>
  <si>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</si>
  <si>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</si>
  <si>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</si>
  <si>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</si>
  <si>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</si>
  <si>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</si>
  <si>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</si>
  <si>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</si>
  <si>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</si>
  <si>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</si>
  <si>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</si>
  <si>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</si>
  <si>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</si>
  <si>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</si>
  <si>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</si>
  <si>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</si>
  <si>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</si>
  <si>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</si>
  <si>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</si>
  <si>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</si>
  <si>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</si>
  <si>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</si>
  <si>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</si>
  <si>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</si>
  <si>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</si>
  <si>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</si>
  <si>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</si>
  <si>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</si>
  <si>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</si>
  <si>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</si>
  <si>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</si>
  <si>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</si>
  <si>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</si>
  <si>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</si>
  <si>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</si>
  <si>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</si>
  <si>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</si>
  <si>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</si>
  <si>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</si>
  <si>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</si>
  <si>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</si>
  <si>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</si>
  <si>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</si>
  <si>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</si>
  <si>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</si>
  <si>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</si>
  <si>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</si>
  <si>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</si>
  <si>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</si>
  <si>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</si>
  <si>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</si>
  <si>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</si>
  <si>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</si>
  <si>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</si>
  <si>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</si>
  <si>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</si>
  <si>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</si>
  <si>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</si>
  <si>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</si>
  <si>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</si>
  <si>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</si>
  <si>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</si>
  <si>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</si>
  <si>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</si>
  <si>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</si>
  <si>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</si>
  <si>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</si>
  <si>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</si>
  <si>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</si>
  <si>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</si>
  <si>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</si>
  <si>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</si>
  <si>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</si>
  <si>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</si>
  <si>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</si>
  <si>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</si>
  <si>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</si>
  <si>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</si>
  <si>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</si>
  <si>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</si>
  <si>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</si>
  <si>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</si>
  <si>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</si>
  <si>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</si>
  <si>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</si>
  <si>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</si>
  <si>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</si>
  <si>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</si>
  <si>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</si>
  <si>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</si>
  <si>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</si>
  <si>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</si>
  <si>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</si>
  <si>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</si>
  <si>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</si>
  <si>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</si>
  <si>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</si>
  <si>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</si>
  <si>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</si>
  <si>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</si>
  <si>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</si>
  <si>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</si>
  <si>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</si>
  <si>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</si>
  <si>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</si>
  <si>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</si>
  <si>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</si>
  <si>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</si>
  <si>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</si>
  <si>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</si>
  <si>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</si>
  <si>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</si>
  <si>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</si>
  <si>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</si>
  <si>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</si>
  <si>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</si>
  <si>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</si>
  <si>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</si>
  <si>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</si>
  <si>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</si>
  <si>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</si>
  <si>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</si>
  <si>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</si>
  <si>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</si>
  <si>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</si>
  <si>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</si>
  <si>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</si>
  <si>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</si>
  <si>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</si>
  <si>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</si>
  <si>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</si>
  <si>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</si>
  <si>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</si>
  <si>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</si>
  <si>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</si>
  <si>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</si>
  <si>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</si>
  <si>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</si>
  <si>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</si>
  <si>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</si>
  <si>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</si>
  <si>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</si>
  <si>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</si>
  <si>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</si>
  <si>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</si>
  <si>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</si>
  <si>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</si>
  <si>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</si>
  <si>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</si>
  <si>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</si>
  <si>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</si>
  <si>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</si>
  <si>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</si>
  <si>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</si>
  <si>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</si>
  <si>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</si>
  <si>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</si>
  <si>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</si>
  <si>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</si>
  <si>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</si>
  <si>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</si>
  <si>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</si>
  <si>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</si>
  <si>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</si>
  <si>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</si>
  <si>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</si>
  <si>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</si>
  <si>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</si>
  <si>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</si>
  <si>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</si>
  <si>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</si>
  <si>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</si>
  <si>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</si>
  <si>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</si>
  <si>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</si>
  <si>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</si>
  <si>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</si>
  <si>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</si>
  <si>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</si>
  <si>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</si>
  <si>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</si>
  <si>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</si>
  <si>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</si>
  <si>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</si>
  <si>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</si>
  <si>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</si>
  <si>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</si>
  <si>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</si>
  <si>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</si>
  <si>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</si>
  <si>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</si>
  <si>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</si>
  <si>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</si>
  <si>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</si>
  <si>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</si>
  <si>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</si>
  <si>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</si>
  <si>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</si>
  <si>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</si>
  <si>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</si>
  <si>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</si>
  <si>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</si>
  <si>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</si>
  <si>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</si>
  <si>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</si>
  <si>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</si>
  <si>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</si>
  <si>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</si>
  <si>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</si>
  <si>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</si>
  <si>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</si>
  <si>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</si>
  <si>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</si>
  <si>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</si>
  <si>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</si>
  <si>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</si>
  <si>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</si>
  <si>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</si>
  <si>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</si>
  <si>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</si>
  <si>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</si>
  <si>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</si>
  <si>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</si>
  <si>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</si>
  <si>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</si>
  <si>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</si>
  <si>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</si>
  <si>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</si>
  <si>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</si>
  <si>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</si>
  <si>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</si>
  <si>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</si>
  <si>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</si>
  <si>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</si>
  <si>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</si>
  <si>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</si>
  <si>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</si>
  <si>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</si>
  <si>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</si>
  <si>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</si>
  <si>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</si>
  <si>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</si>
  <si>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</si>
  <si>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</si>
  <si>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</si>
  <si>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</si>
  <si>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</si>
  <si>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</si>
  <si>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</si>
  <si>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</si>
  <si>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</si>
  <si>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</si>
  <si>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</si>
  <si>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</si>
  <si>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</si>
  <si>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</si>
  <si>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</si>
  <si>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</si>
  <si>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</si>
  <si>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</si>
  <si>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</si>
  <si>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</si>
  <si>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</si>
  <si>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</si>
  <si>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</si>
  <si>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</si>
  <si>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</si>
  <si>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</si>
  <si>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</si>
  <si>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</si>
  <si>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</si>
  <si>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</si>
  <si>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</si>
  <si>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</si>
  <si>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</si>
  <si>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</si>
  <si>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</si>
  <si>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</si>
  <si>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</si>
  <si>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</si>
  <si>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</si>
  <si>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</si>
  <si>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</si>
  <si>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</si>
  <si>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</si>
  <si>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</si>
  <si>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</si>
  <si>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</si>
  <si>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</si>
  <si>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</si>
  <si>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</si>
  <si>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</si>
  <si>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</si>
  <si>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</si>
  <si>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</si>
  <si>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</si>
  <si>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</si>
  <si>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</si>
  <si>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</si>
  <si>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</si>
  <si>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</si>
  <si>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</si>
  <si>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</si>
  <si>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</si>
  <si>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</si>
  <si>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</si>
  <si>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</si>
  <si>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</si>
  <si>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</si>
  <si>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</si>
  <si>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</si>
  <si>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</si>
  <si>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</si>
  <si>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</si>
  <si>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</si>
  <si>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</si>
  <si>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</si>
  <si>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</si>
  <si>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</si>
  <si>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</si>
  <si>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</si>
  <si>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</si>
  <si>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</si>
  <si>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</si>
  <si>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</si>
  <si>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</si>
  <si>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</si>
  <si>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</si>
  <si>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</si>
  <si>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</si>
  <si>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</si>
  <si>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</si>
  <si>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</si>
  <si>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</si>
  <si>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</si>
  <si>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</si>
  <si>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</si>
  <si>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</si>
  <si>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</si>
  <si>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</si>
  <si>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</si>
  <si>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</si>
  <si>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</si>
  <si>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</si>
  <si>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</si>
  <si>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</si>
  <si>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</si>
  <si>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</si>
  <si>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</si>
  <si>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</si>
  <si>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</si>
  <si>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</si>
  <si>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</si>
  <si>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</si>
  <si>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</si>
  <si>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</si>
  <si>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</si>
  <si>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</si>
  <si>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</si>
  <si>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</si>
  <si>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</si>
  <si>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</si>
  <si>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</si>
  <si>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</si>
  <si>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</si>
  <si>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</si>
  <si>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</si>
  <si>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</si>
  <si>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</si>
  <si>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</si>
  <si>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</si>
  <si>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</si>
  <si>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</si>
  <si>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</si>
  <si>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</si>
  <si>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</si>
  <si>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</si>
  <si>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</si>
  <si>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</si>
  <si>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</si>
  <si>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</si>
  <si>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</si>
  <si>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</si>
  <si>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</si>
  <si>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</si>
  <si>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</si>
  <si>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</si>
  <si>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</si>
  <si>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</si>
  <si>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</si>
  <si>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</si>
  <si>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</si>
  <si>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</si>
  <si>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</si>
  <si>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</si>
  <si>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</si>
  <si>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</si>
  <si>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</si>
  <si>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</si>
  <si>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</si>
  <si>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</si>
  <si>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</si>
  <si>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</si>
  <si>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</si>
  <si>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</si>
  <si>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</si>
  <si>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</si>
  <si>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</si>
  <si>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</si>
  <si>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</si>
  <si>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</si>
  <si>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</si>
  <si>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</si>
  <si>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</si>
  <si>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</si>
  <si>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</si>
  <si>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</si>
  <si>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</si>
  <si>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</si>
  <si>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</si>
  <si>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</si>
  <si>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</si>
  <si>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</si>
  <si>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</si>
  <si>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</si>
  <si>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</si>
  <si>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</si>
  <si>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</si>
  <si>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</si>
  <si>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</si>
  <si>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</si>
  <si>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</si>
  <si>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</si>
  <si>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</si>
  <si>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</si>
  <si>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</si>
  <si>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</si>
  <si>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</si>
  <si>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</si>
  <si>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</si>
  <si>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</si>
  <si>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</si>
  <si>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</si>
  <si>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</si>
  <si>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</si>
  <si>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</si>
  <si>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</si>
  <si>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</si>
  <si>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</si>
  <si>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</si>
  <si>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</si>
  <si>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</si>
  <si>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</si>
  <si>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</si>
  <si>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</si>
  <si>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</si>
  <si>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</si>
  <si>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</si>
  <si>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</si>
  <si>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</si>
  <si>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</si>
  <si>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</si>
  <si>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</si>
  <si>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</si>
  <si>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</si>
  <si>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</si>
  <si>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</si>
  <si>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</si>
  <si>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</si>
  <si>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</si>
  <si>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</si>
  <si>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</si>
  <si>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</si>
  <si>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</si>
  <si>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</si>
  <si>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</si>
  <si>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</si>
  <si>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</si>
  <si>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</si>
  <si>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</si>
  <si>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</si>
  <si>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</si>
  <si>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</si>
  <si>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</si>
  <si>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</si>
  <si>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</si>
  <si>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</si>
  <si>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</si>
  <si>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</si>
  <si>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</si>
  <si>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</si>
  <si>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</si>
  <si>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</si>
  <si>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</si>
  <si>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</si>
  <si>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</si>
  <si>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</si>
  <si>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</si>
  <si>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</si>
  <si>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</si>
  <si>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</si>
  <si>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</si>
  <si>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</si>
  <si>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</si>
  <si>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</si>
  <si>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</si>
  <si>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</si>
  <si>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</si>
  <si>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</si>
  <si>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</si>
  <si>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</si>
  <si>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</si>
  <si>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</si>
  <si>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</si>
  <si>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</si>
  <si>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</si>
  <si>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</si>
  <si>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</si>
  <si>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</si>
  <si>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</si>
  <si>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</si>
  <si>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</si>
  <si>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</si>
  <si>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</si>
  <si>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</si>
  <si>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</si>
  <si>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</si>
  <si>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</si>
  <si>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</si>
  <si>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</si>
  <si>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</si>
  <si>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</si>
  <si>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</si>
  <si>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</si>
  <si>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</si>
  <si>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</si>
  <si>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</si>
  <si>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</si>
  <si>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</si>
  <si>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</si>
  <si>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</si>
  <si>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</si>
  <si>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</si>
  <si>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</si>
  <si>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</si>
  <si>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</si>
  <si>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</si>
  <si>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</si>
  <si>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</si>
  <si>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</si>
  <si>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</si>
  <si>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</si>
  <si>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</si>
  <si>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</si>
  <si>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</si>
  <si>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</si>
  <si>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</si>
  <si>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</si>
  <si>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</si>
  <si>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</si>
  <si>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</si>
  <si>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</si>
  <si>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</si>
  <si>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</si>
  <si>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</si>
  <si>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</si>
  <si>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</si>
  <si>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</si>
  <si>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</si>
  <si>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</si>
  <si>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</si>
  <si>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</si>
  <si>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</si>
  <si>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</si>
  <si>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</si>
  <si>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</si>
  <si>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</si>
  <si>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</si>
  <si>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</si>
  <si>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</si>
  <si>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</si>
  <si>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</si>
  <si>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</si>
  <si>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</si>
  <si>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</si>
  <si>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</si>
  <si>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</si>
  <si>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</si>
  <si>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</si>
  <si>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</si>
  <si>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</si>
  <si>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</si>
  <si>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</si>
  <si>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</si>
  <si>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</si>
  <si>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</si>
  <si>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</si>
  <si>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</si>
  <si>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</si>
  <si>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</si>
  <si>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</si>
  <si>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</si>
  <si>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</si>
  <si>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</si>
  <si>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</si>
  <si>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</si>
  <si>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</si>
  <si>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</si>
  <si>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</si>
  <si>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</si>
  <si>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</si>
  <si>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</si>
  <si>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</si>
  <si>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</si>
  <si>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</si>
  <si>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</si>
  <si>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</si>
  <si>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</si>
  <si>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</si>
  <si>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</si>
  <si>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</si>
  <si>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</si>
  <si>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</si>
  <si>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</si>
  <si>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</si>
  <si>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</si>
  <si>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</si>
  <si>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</si>
  <si>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</si>
  <si>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</si>
  <si>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</si>
  <si>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</si>
  <si>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</si>
  <si>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</si>
  <si>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</si>
  <si>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</si>
  <si>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</si>
  <si>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</si>
  <si>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</si>
  <si>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</si>
  <si>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</si>
  <si>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</si>
  <si>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</si>
  <si>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</si>
  <si>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</si>
  <si>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</si>
  <si>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</si>
  <si>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</si>
  <si>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</si>
  <si>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</si>
  <si>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</si>
  <si>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</si>
  <si>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</si>
  <si>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</si>
  <si>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</si>
  <si>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</si>
  <si>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</si>
  <si>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</si>
  <si>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</si>
  <si>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</si>
  <si>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</si>
  <si>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</si>
  <si>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</si>
  <si>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</si>
  <si>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</si>
  <si>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</si>
  <si>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</si>
  <si>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</si>
  <si>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</si>
  <si>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</si>
  <si>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</si>
  <si>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</si>
  <si>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</si>
  <si>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</si>
  <si>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</si>
  <si>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</si>
  <si>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</si>
  <si>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</si>
  <si>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</si>
  <si>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</si>
  <si>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</si>
  <si>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</si>
  <si>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</si>
  <si>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</si>
  <si>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</si>
  <si>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</si>
  <si>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</si>
  <si>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</si>
  <si>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</si>
  <si>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</si>
  <si>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</si>
  <si>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</si>
  <si>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</si>
  <si>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</si>
  <si>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</si>
  <si>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</si>
  <si>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</si>
  <si>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</si>
  <si>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</si>
  <si>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</si>
  <si>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</si>
  <si>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</si>
  <si>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</si>
  <si>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</si>
  <si>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</si>
  <si>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</si>
  <si>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</si>
  <si>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</si>
  <si>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</si>
  <si>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</si>
  <si>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</si>
  <si>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</si>
  <si>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</si>
  <si>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</si>
  <si>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</si>
  <si>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</si>
  <si>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</si>
  <si>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</si>
  <si>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</si>
  <si>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</si>
  <si>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</si>
  <si>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</si>
  <si>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</si>
  <si>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</si>
  <si>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</si>
  <si>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</si>
  <si>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</si>
  <si>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</si>
  <si>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</si>
  <si>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</si>
  <si>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</si>
  <si>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</si>
  <si>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</si>
  <si>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</si>
  <si>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</si>
  <si>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</si>
  <si>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</si>
  <si>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</si>
  <si>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</si>
  <si>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</si>
  <si>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</si>
  <si>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</si>
  <si>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</si>
  <si>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</si>
  <si>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</si>
  <si>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</si>
  <si>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</si>
  <si>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</si>
  <si>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</si>
  <si>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</si>
  <si>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</si>
  <si>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</si>
  <si>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</si>
  <si>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</si>
  <si>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</si>
  <si>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</si>
  <si>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</si>
  <si>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</si>
  <si>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</si>
  <si>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</si>
  <si>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</si>
  <si>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</si>
  <si>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</si>
  <si>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</si>
  <si>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</si>
  <si>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</si>
  <si>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</si>
  <si>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</si>
  <si>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</si>
  <si>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</si>
  <si>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</si>
  <si>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</si>
  <si>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</si>
  <si>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</si>
  <si>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</si>
  <si>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</si>
  <si>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</si>
  <si>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</si>
  <si>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</si>
  <si>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</si>
  <si>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</si>
  <si>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</si>
  <si>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</si>
  <si>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</si>
  <si>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</si>
  <si>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</si>
  <si>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</si>
  <si>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</si>
  <si>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</si>
  <si>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</si>
  <si>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</si>
  <si>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</si>
  <si>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</si>
  <si>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</si>
  <si>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</si>
  <si>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</si>
  <si>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</si>
  <si>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</si>
  <si>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</si>
  <si>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</si>
  <si>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</si>
  <si>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</si>
  <si>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</si>
  <si>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</si>
  <si>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</si>
  <si>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</si>
  <si>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</si>
  <si>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</si>
  <si>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</si>
  <si>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</si>
  <si>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</si>
  <si>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</si>
  <si>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</si>
  <si>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</si>
  <si>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</si>
  <si>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</si>
  <si>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</si>
  <si>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</si>
  <si>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</si>
  <si>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</si>
  <si>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</si>
  <si>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</si>
  <si>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</si>
  <si>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</si>
  <si>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</si>
  <si>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</si>
  <si>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</si>
  <si>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</si>
  <si>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</si>
  <si>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</si>
  <si>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</si>
  <si>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</si>
  <si>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</si>
  <si>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</si>
  <si>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</si>
  <si>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</si>
  <si>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</si>
  <si>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</si>
  <si>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</si>
  <si>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</si>
  <si>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</si>
  <si>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</si>
  <si>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</si>
  <si>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</si>
  <si>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</si>
  <si>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</si>
  <si>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</si>
  <si>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</si>
  <si>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</si>
  <si>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</si>
  <si>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</si>
  <si>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</si>
  <si>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</si>
  <si>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</si>
  <si>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</si>
  <si>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</si>
  <si>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</si>
  <si>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</si>
  <si>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</si>
  <si>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</si>
  <si>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</si>
  <si>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</si>
  <si>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</si>
  <si>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</si>
  <si>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</si>
  <si>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</si>
  <si>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</si>
  <si>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</si>
  <si>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</si>
  <si>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</si>
  <si>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</si>
  <si>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</si>
  <si>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</si>
  <si>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</si>
  <si>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</si>
  <si>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</si>
  <si>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</si>
  <si>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</si>
  <si>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</si>
  <si>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</si>
  <si>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</si>
  <si>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</si>
  <si>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</si>
  <si>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</si>
  <si>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</si>
  <si>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</si>
  <si>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</si>
  <si>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</si>
  <si>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</si>
  <si>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</si>
  <si>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</si>
  <si>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</si>
  <si>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</si>
  <si>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</si>
  <si>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</si>
  <si>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</si>
  <si>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</si>
  <si>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</si>
  <si>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</si>
  <si>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</si>
  <si>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</si>
  <si>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</si>
  <si>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</si>
  <si>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</si>
  <si>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</si>
  <si>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</si>
  <si>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</si>
  <si>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</si>
  <si>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</si>
  <si>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</si>
  <si>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</si>
  <si>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</si>
  <si>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</si>
  <si>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</si>
  <si>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</si>
  <si>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</si>
  <si>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</si>
  <si>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</si>
  <si>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</si>
  <si>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</si>
  <si>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</si>
  <si>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</si>
  <si>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</si>
  <si>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</si>
  <si>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</si>
  <si>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</si>
  <si>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</si>
  <si>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</si>
  <si>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</si>
  <si>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</si>
  <si>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</si>
  <si>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</si>
  <si>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</si>
  <si>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</si>
  <si>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</si>
  <si>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</si>
  <si>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</si>
  <si>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</si>
  <si>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</si>
  <si>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</si>
  <si>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</si>
  <si>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</si>
  <si>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</si>
  <si>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</si>
  <si>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</si>
  <si>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</si>
  <si>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</si>
  <si>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</si>
  <si>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</si>
  <si>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</si>
  <si>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</si>
  <si>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</si>
  <si>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</si>
  <si>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</si>
  <si>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</si>
  <si>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</si>
  <si>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</si>
  <si>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</si>
  <si>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</si>
  <si>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</si>
  <si>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</si>
  <si>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</si>
  <si>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</si>
  <si>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</si>
  <si>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</si>
  <si>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</si>
  <si>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</si>
  <si>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</si>
  <si>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</si>
  <si>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</si>
  <si>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</si>
  <si>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</si>
  <si>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</si>
  <si>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</si>
  <si>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</si>
  <si>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</si>
  <si>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</si>
  <si>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</si>
  <si>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</si>
  <si>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</si>
  <si>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</si>
  <si>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</si>
  <si>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</si>
  <si>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</si>
  <si>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</si>
  <si>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</si>
  <si>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</si>
  <si>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</si>
  <si>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</si>
  <si>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</si>
  <si>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</si>
  <si>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</si>
  <si>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</si>
  <si>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</si>
  <si>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</si>
  <si>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</si>
  <si>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</si>
  <si>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</si>
  <si>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</si>
  <si>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</si>
  <si>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</si>
  <si>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</si>
  <si>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</si>
  <si>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</si>
  <si>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</si>
  <si>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</si>
  <si>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</si>
  <si>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</si>
  <si>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</si>
  <si>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</si>
  <si>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</si>
  <si>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</si>
  <si>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</si>
  <si>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</si>
  <si>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</si>
  <si>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</si>
  <si>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</si>
  <si>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</si>
  <si>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</si>
  <si>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</si>
  <si>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</si>
  <si>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</si>
  <si>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</si>
  <si>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</si>
  <si>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</si>
  <si>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</si>
  <si>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</si>
  <si>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</si>
  <si>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</si>
  <si>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</si>
  <si>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</si>
  <si>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</si>
  <si>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</si>
  <si>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</si>
  <si>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</si>
  <si>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</si>
  <si>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</si>
  <si>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</si>
  <si>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</si>
  <si>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</si>
  <si>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</si>
  <si>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</si>
  <si>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</si>
  <si>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</si>
  <si>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</si>
  <si>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</si>
  <si>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</si>
  <si>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</si>
  <si>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</si>
  <si>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</si>
  <si>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</si>
  <si>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</si>
  <si>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</si>
  <si>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</si>
  <si>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</si>
  <si>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</si>
  <si>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</si>
  <si>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</si>
  <si>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</si>
  <si>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</si>
  <si>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</si>
  <si>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</si>
  <si>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</si>
  <si>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</si>
  <si>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</si>
  <si>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</si>
  <si>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</si>
  <si>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</si>
  <si>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</si>
  <si>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</si>
  <si>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</si>
  <si>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</si>
  <si>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</si>
  <si>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</si>
  <si>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</si>
  <si>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</si>
  <si>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</si>
  <si>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</si>
  <si>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</si>
  <si>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</si>
  <si>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</si>
  <si>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</si>
  <si>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</si>
  <si>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</si>
  <si>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</si>
  <si>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</si>
  <si>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</si>
  <si>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</si>
  <si>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</si>
  <si>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</si>
  <si>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</si>
  <si>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</si>
  <si>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</si>
  <si>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</si>
  <si>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</si>
  <si>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</si>
  <si>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</si>
  <si>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</si>
  <si>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</si>
  <si>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</si>
  <si>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</si>
  <si>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</si>
  <si>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</si>
  <si>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</si>
  <si>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</si>
  <si>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</si>
  <si>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</si>
  <si>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</si>
  <si>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</si>
  <si>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</si>
  <si>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</si>
  <si>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</si>
  <si>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</si>
  <si>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</si>
  <si>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</si>
  <si>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</si>
  <si>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</si>
  <si>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</si>
  <si>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</si>
  <si>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</si>
  <si>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</si>
  <si>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</si>
  <si>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</si>
  <si>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</si>
  <si>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</si>
  <si>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</si>
  <si>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</si>
  <si>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</si>
  <si>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</si>
  <si>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</si>
  <si>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</si>
  <si>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</si>
  <si>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</si>
  <si>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</si>
  <si>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</si>
  <si>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</si>
  <si>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</si>
  <si>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</si>
  <si>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</si>
  <si>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</si>
  <si>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</si>
  <si>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</si>
  <si>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</si>
  <si>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</si>
  <si>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</si>
  <si>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</si>
  <si>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</si>
  <si>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</si>
  <si>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</si>
  <si>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</si>
  <si>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</si>
  <si>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</si>
  <si>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</si>
  <si>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</si>
  <si>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</si>
  <si>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</si>
  <si>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</si>
  <si>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</si>
  <si>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</si>
  <si>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</si>
  <si>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</si>
  <si>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</si>
  <si>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</si>
  <si>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</si>
  <si>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</si>
  <si>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</si>
  <si>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</si>
  <si>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</si>
  <si>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</si>
  <si>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</si>
  <si>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</si>
  <si>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</si>
  <si>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</si>
  <si>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</si>
  <si>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</si>
  <si>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</si>
  <si>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</si>
  <si>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</si>
  <si>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</si>
  <si>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</si>
  <si>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</si>
  <si>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</si>
  <si>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</si>
  <si>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</si>
  <si>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</si>
  <si>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</si>
  <si>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</si>
  <si>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</si>
  <si>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</si>
  <si>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</si>
  <si>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</si>
  <si>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</si>
  <si>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</si>
  <si>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</si>
  <si>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</si>
  <si>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</si>
  <si>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</si>
  <si>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</si>
  <si>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</si>
  <si>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</si>
  <si>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</si>
  <si>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</si>
  <si>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</si>
  <si>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</si>
  <si>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</si>
  <si>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</si>
  <si>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</si>
  <si>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</si>
  <si>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</si>
  <si>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</si>
  <si>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</si>
  <si>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</si>
  <si>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</si>
  <si>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</si>
  <si>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</si>
  <si>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</si>
  <si>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</si>
  <si>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</si>
  <si>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</si>
  <si>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</si>
  <si>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</si>
  <si>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</si>
  <si>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</si>
  <si>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</si>
  <si>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</si>
  <si>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</si>
  <si>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</si>
  <si>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</si>
  <si>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</si>
  <si>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</si>
  <si>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</si>
  <si>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</si>
  <si>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</si>
  <si>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</si>
  <si>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</si>
  <si>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</si>
  <si>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</si>
  <si>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</si>
  <si>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</si>
  <si>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</si>
  <si>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</si>
  <si>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</si>
  <si>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</si>
  <si>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</si>
  <si>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</si>
  <si>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</si>
  <si>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</si>
  <si>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</si>
  <si>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</si>
  <si>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</si>
  <si>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</si>
  <si>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</si>
  <si>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</si>
  <si>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</si>
  <si>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</si>
  <si>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</si>
  <si>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</si>
  <si>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</si>
  <si>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</si>
  <si>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</si>
  <si>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</si>
  <si>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</si>
  <si>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</si>
  <si>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</si>
  <si>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</si>
  <si>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</si>
  <si>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</si>
  <si>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</si>
  <si>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</si>
  <si>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</si>
  <si>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</si>
  <si>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</si>
  <si>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</si>
  <si>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</si>
  <si>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</si>
  <si>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</si>
  <si>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</si>
  <si>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</si>
  <si>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</si>
  <si>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</si>
  <si>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</si>
  <si>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</si>
  <si>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</si>
  <si>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</si>
  <si>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</si>
  <si>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</si>
  <si>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</si>
  <si>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</si>
  <si>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</si>
  <si>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</si>
  <si>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</si>
  <si>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</si>
  <si>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</si>
  <si>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</si>
  <si>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</si>
  <si>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</si>
  <si>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</si>
  <si>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</si>
  <si>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</si>
  <si>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</si>
  <si>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</si>
  <si>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</si>
  <si>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</si>
  <si>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</si>
  <si>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</si>
  <si>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</si>
  <si>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</si>
  <si>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</si>
  <si>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</si>
  <si>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</si>
  <si>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</si>
  <si>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</si>
  <si>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</si>
  <si>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</si>
  <si>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</si>
  <si>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</si>
  <si>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</si>
  <si>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</si>
  <si>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</si>
  <si>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</si>
  <si>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</si>
  <si>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</si>
  <si>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</si>
  <si>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</si>
  <si>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</si>
  <si>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</si>
  <si>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</si>
  <si>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</si>
  <si>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</si>
  <si>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</si>
  <si>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</si>
  <si>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</si>
  <si>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</si>
  <si>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</si>
  <si>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</si>
  <si>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</si>
  <si>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</si>
  <si>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</si>
  <si>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</si>
  <si>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</si>
  <si>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</si>
  <si>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</si>
  <si>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</si>
  <si>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</si>
  <si>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</si>
  <si>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</si>
  <si>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</si>
  <si>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</si>
  <si>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</si>
  <si>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</si>
  <si>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</si>
  <si>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</si>
  <si>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</si>
  <si>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</si>
  <si>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</si>
  <si>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</si>
  <si>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</si>
  <si>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</si>
  <si>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</si>
  <si>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</si>
  <si>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</si>
  <si>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</si>
  <si>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</si>
  <si>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</si>
  <si>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</si>
  <si>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</si>
  <si>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</si>
  <si>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</si>
  <si>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</si>
  <si>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</si>
  <si>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</si>
  <si>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</si>
  <si>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</si>
  <si>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</si>
  <si>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</si>
  <si>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</si>
  <si>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</si>
  <si>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</si>
  <si>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</si>
  <si>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</si>
  <si>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</si>
  <si>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</si>
  <si>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</si>
  <si>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</si>
  <si>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</si>
  <si>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</si>
  <si>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</si>
  <si>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</si>
  <si>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</si>
  <si>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</si>
  <si>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</si>
  <si>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</si>
  <si>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</si>
  <si>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</si>
  <si>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</si>
  <si>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</si>
  <si>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</si>
  <si>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</si>
  <si>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</si>
  <si>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</si>
  <si>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</si>
  <si>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</si>
  <si>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</si>
  <si>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</si>
  <si>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</si>
  <si>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</si>
  <si>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</si>
  <si>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</si>
  <si>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</si>
  <si>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</si>
  <si>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</si>
  <si>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</si>
  <si>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</si>
  <si>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</si>
  <si>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</si>
  <si>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</si>
  <si>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</si>
  <si>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</si>
  <si>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</si>
  <si>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</si>
  <si>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</si>
  <si>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</si>
  <si>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</si>
  <si>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</si>
  <si>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</si>
  <si>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</si>
  <si>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</si>
  <si>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</si>
  <si>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</si>
  <si>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</si>
  <si>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</si>
  <si>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</si>
  <si>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</si>
  <si>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</si>
  <si>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</si>
  <si>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</si>
  <si>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</si>
  <si>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</si>
  <si>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</si>
  <si>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</si>
  <si>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</si>
  <si>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</si>
  <si>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</si>
  <si>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</si>
  <si>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</si>
  <si>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</si>
  <si>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</si>
  <si>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</si>
  <si>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</si>
  <si>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</si>
  <si>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</si>
  <si>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</si>
  <si>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</si>
  <si>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</si>
  <si>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</si>
  <si>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</si>
  <si>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</si>
  <si>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</si>
  <si>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</si>
  <si>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</si>
  <si>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</si>
  <si>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</si>
  <si>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</si>
  <si>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</si>
  <si>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</si>
  <si>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</si>
  <si>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</si>
  <si>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</si>
  <si>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</si>
  <si>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</si>
  <si>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</si>
  <si>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</si>
  <si>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</si>
  <si>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</si>
  <si>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</si>
  <si>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</si>
  <si>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</si>
  <si>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</si>
  <si>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</si>
  <si>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</si>
  <si>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</si>
  <si>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</si>
  <si>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</si>
  <si>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</si>
  <si>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</si>
  <si>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</si>
  <si>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</si>
  <si>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</si>
  <si>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</si>
  <si>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</si>
  <si>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</si>
  <si>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</si>
  <si>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</si>
  <si>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</si>
  <si>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</si>
  <si>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</si>
  <si>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</si>
  <si>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</si>
  <si>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</si>
  <si>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</si>
  <si>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</si>
  <si>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</si>
  <si>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</si>
  <si>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</si>
  <si>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</si>
  <si>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</si>
  <si>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</si>
  <si>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</si>
  <si>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</si>
  <si>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</si>
  <si>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</si>
  <si>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</si>
  <si>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</si>
  <si>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</si>
  <si>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</si>
  <si>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</si>
  <si>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</si>
  <si>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</si>
  <si>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</si>
  <si>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</si>
  <si>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</si>
  <si>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</si>
  <si>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</si>
  <si>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</si>
  <si>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</si>
  <si>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</si>
  <si>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</si>
  <si>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</si>
  <si>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</si>
  <si>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</si>
  <si>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</si>
  <si>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</si>
  <si>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</si>
  <si>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</si>
  <si>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</si>
  <si>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</si>
  <si>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</si>
  <si>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</si>
  <si>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</si>
  <si>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</si>
  <si>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</si>
  <si>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</si>
  <si>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</si>
  <si>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</si>
  <si>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</si>
  <si>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</si>
  <si>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</si>
  <si>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</si>
  <si>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</si>
  <si>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</si>
  <si>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</si>
  <si>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</si>
  <si>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</si>
  <si>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</si>
  <si>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</si>
  <si>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</si>
  <si>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</si>
  <si>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</si>
  <si>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</si>
  <si>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</si>
  <si>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</si>
  <si>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</si>
  <si>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</si>
  <si>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</si>
  <si>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</si>
  <si>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</si>
  <si>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</si>
  <si>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</si>
  <si>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</si>
  <si>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</si>
  <si>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</si>
  <si>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</si>
  <si>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</si>
  <si>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</si>
  <si>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</si>
  <si>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</si>
  <si>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</si>
  <si>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</si>
  <si>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</si>
  <si>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</si>
  <si>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</si>
  <si>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</si>
  <si>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</si>
  <si>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</si>
  <si>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</si>
  <si>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</si>
  <si>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</si>
  <si>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</si>
  <si>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</si>
  <si>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</si>
  <si>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</si>
  <si>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</si>
  <si>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</si>
  <si>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</si>
  <si>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</si>
  <si>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</si>
  <si>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</si>
  <si>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</si>
  <si>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</si>
  <si>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</si>
  <si>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</si>
  <si>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</si>
  <si>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</si>
  <si>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</si>
  <si>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</si>
  <si>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</si>
  <si>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</si>
  <si>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</si>
  <si>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</si>
  <si>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</si>
  <si>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</si>
  <si>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</si>
  <si>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</si>
  <si>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</si>
  <si>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</si>
  <si>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</si>
  <si>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</si>
  <si>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</si>
  <si>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</si>
  <si>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</si>
  <si>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</si>
  <si>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</si>
  <si>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</si>
  <si>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</si>
  <si>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</si>
  <si>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</si>
  <si>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</si>
  <si>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</si>
  <si>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</si>
  <si>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</si>
  <si>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</si>
  <si>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</si>
  <si>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</si>
  <si>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</si>
  <si>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</si>
  <si>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</si>
  <si>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</si>
  <si>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</si>
  <si>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</si>
  <si>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</si>
  <si>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</si>
  <si>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</si>
  <si>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</si>
  <si>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</si>
  <si>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</si>
  <si>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</si>
  <si>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</si>
  <si>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</si>
  <si>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</si>
  <si>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</si>
  <si>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</si>
  <si>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</si>
  <si>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</si>
  <si>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</si>
  <si>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</si>
  <si>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</si>
  <si>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</si>
  <si>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</si>
  <si>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</si>
  <si>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</si>
  <si>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</si>
  <si>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</si>
  <si>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</si>
  <si>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</si>
  <si>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</si>
  <si>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</si>
  <si>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</si>
  <si>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</si>
  <si>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</si>
  <si>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</si>
  <si>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</si>
  <si>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</si>
  <si>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</si>
  <si>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</si>
  <si>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</si>
  <si>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</si>
  <si>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</si>
  <si>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</si>
  <si>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</si>
  <si>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</si>
  <si>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</si>
  <si>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</si>
  <si>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</si>
  <si>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</si>
  <si>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</si>
  <si>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</si>
  <si>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</si>
  <si>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</si>
  <si>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</si>
  <si>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</si>
  <si>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</si>
  <si>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</si>
  <si>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</si>
  <si>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</si>
  <si>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</si>
  <si>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</si>
  <si>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</si>
  <si>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</si>
  <si>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</si>
  <si>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</si>
  <si>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</si>
  <si>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</si>
  <si>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</si>
  <si>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</si>
  <si>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</si>
  <si>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</si>
  <si>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</si>
  <si>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</si>
  <si>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</si>
  <si>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</si>
  <si>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</si>
  <si>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</si>
  <si>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</si>
  <si>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</si>
  <si>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</si>
  <si>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</si>
  <si>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</si>
  <si>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</si>
  <si>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</si>
  <si>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</si>
  <si>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</si>
  <si>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</si>
  <si>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</si>
  <si>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</si>
  <si>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</si>
  <si>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</si>
  <si>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</si>
  <si>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</si>
  <si>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</si>
  <si>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</si>
  <si>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</si>
  <si>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</si>
  <si>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</si>
  <si>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</si>
  <si>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</si>
  <si>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</si>
  <si>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</si>
  <si>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</si>
  <si>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</si>
  <si>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</si>
  <si>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</si>
  <si>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</si>
  <si>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</si>
  <si>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</si>
  <si>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</si>
  <si>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</si>
  <si>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</si>
  <si>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</si>
  <si>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</si>
  <si>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</si>
  <si>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</si>
  <si>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</si>
  <si>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</si>
  <si>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</si>
  <si>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</si>
  <si>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</si>
  <si>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</si>
  <si>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</si>
  <si>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</si>
  <si>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</si>
  <si>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</si>
  <si>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</si>
  <si>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</si>
  <si>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</si>
  <si>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</si>
  <si>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</si>
  <si>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</si>
  <si>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</si>
  <si>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</si>
  <si>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</si>
  <si>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</si>
  <si>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</si>
  <si>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</si>
  <si>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</si>
  <si>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</si>
  <si>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</si>
  <si>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</si>
  <si>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</si>
  <si>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</si>
  <si>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</si>
  <si>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</si>
  <si>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</si>
  <si>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</si>
  <si>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</si>
  <si>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</si>
  <si>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</si>
  <si>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</si>
  <si>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</si>
  <si>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</si>
  <si>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</si>
  <si>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</si>
  <si>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</si>
  <si>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</si>
  <si>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</si>
  <si>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</si>
  <si>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</si>
  <si>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</si>
  <si>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</si>
  <si>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</si>
  <si>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</si>
  <si>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</si>
  <si>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</si>
  <si>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</si>
  <si>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</si>
  <si>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</si>
  <si>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</si>
  <si>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</si>
  <si>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</si>
  <si>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</si>
  <si>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</si>
  <si>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</si>
  <si>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</si>
  <si>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</si>
  <si>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</si>
  <si>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</si>
  <si>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</si>
  <si>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</si>
  <si>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</si>
  <si>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</si>
  <si>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</si>
  <si>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</si>
  <si>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</si>
  <si>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</si>
  <si>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</si>
  <si>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</si>
  <si>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</si>
  <si>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</si>
  <si>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</si>
  <si>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</si>
  <si>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</si>
  <si>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</si>
  <si>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</si>
  <si>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</si>
  <si>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</si>
  <si>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</si>
  <si>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</si>
  <si>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</si>
  <si>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</si>
  <si>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</si>
  <si>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</si>
  <si>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</si>
  <si>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</si>
  <si>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</si>
  <si>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</si>
  <si>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</si>
  <si>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</si>
  <si>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</si>
  <si>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</si>
  <si>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</si>
  <si>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</si>
  <si>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</si>
  <si>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</si>
  <si>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</si>
  <si>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</si>
  <si>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</si>
  <si>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</si>
  <si>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</si>
  <si>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</si>
  <si>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</si>
  <si>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</si>
  <si>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</si>
  <si>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</si>
  <si>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</si>
  <si>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</si>
  <si>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</si>
  <si>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</si>
  <si>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</si>
  <si>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</si>
  <si>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</si>
  <si>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</si>
  <si>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</si>
  <si>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</si>
  <si>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</si>
  <si>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</si>
  <si>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</si>
  <si>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</si>
  <si>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</si>
  <si>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</si>
  <si>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</si>
  <si>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</si>
  <si>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</si>
  <si>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</si>
  <si>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</si>
  <si>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</si>
  <si>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</si>
  <si>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</si>
  <si>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</si>
  <si>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</si>
  <si>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</si>
  <si>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</si>
  <si>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</si>
  <si>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</si>
  <si>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</si>
  <si>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</si>
  <si>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</si>
  <si>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</si>
  <si>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</si>
  <si>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</si>
  <si>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</si>
  <si>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</si>
  <si>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</si>
  <si>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</si>
  <si>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</si>
  <si>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</si>
  <si>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</si>
  <si>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</si>
  <si>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</si>
  <si>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</si>
  <si>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</si>
  <si>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</si>
  <si>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</si>
  <si>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</si>
  <si>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</si>
  <si>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</si>
  <si>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</si>
  <si>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</si>
  <si>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</si>
  <si>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</si>
  <si>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</si>
  <si>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</si>
  <si>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</si>
  <si>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</si>
  <si>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</si>
  <si>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</si>
  <si>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</si>
  <si>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</si>
  <si>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</si>
  <si>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</si>
  <si>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</si>
  <si>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</si>
  <si>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</si>
  <si>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</si>
  <si>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</si>
  <si>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</si>
  <si>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</si>
  <si>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</si>
  <si>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</si>
  <si>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</si>
  <si>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</si>
  <si>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</si>
  <si>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</si>
  <si>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</si>
  <si>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</si>
  <si>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</si>
  <si>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</si>
  <si>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</si>
  <si>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</si>
  <si>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</si>
  <si>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</si>
  <si>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</si>
  <si>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</si>
  <si>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</si>
  <si>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</si>
  <si>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</si>
  <si>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</si>
  <si>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</si>
  <si>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</si>
  <si>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</si>
  <si>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</si>
  <si>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</si>
  <si>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</si>
  <si>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</si>
  <si>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</si>
  <si>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</si>
  <si>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</si>
  <si>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</si>
  <si>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</si>
  <si>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</si>
  <si>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</si>
  <si>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</si>
  <si>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</si>
  <si>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</si>
  <si>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</si>
  <si>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</si>
  <si>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</si>
  <si>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</si>
  <si>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</si>
  <si>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</si>
  <si>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</si>
  <si>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</si>
  <si>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</si>
  <si>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</si>
  <si>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</si>
  <si>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</si>
  <si>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</si>
  <si>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</si>
  <si>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</si>
  <si>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</si>
  <si>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</si>
  <si>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</si>
  <si>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</si>
  <si>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</si>
  <si>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</si>
  <si>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</si>
  <si>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</si>
  <si>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</si>
  <si>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</si>
  <si>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</si>
  <si>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</si>
  <si>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</si>
  <si>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</si>
  <si>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</si>
  <si>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</si>
  <si>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</si>
  <si>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</si>
  <si>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</si>
  <si>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</si>
  <si>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</si>
  <si>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</si>
  <si>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</si>
  <si>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</si>
  <si>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</si>
  <si>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</si>
  <si>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</si>
  <si>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</si>
  <si>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</si>
  <si>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</si>
  <si>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</si>
  <si>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</si>
  <si>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</si>
  <si>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</si>
  <si>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</si>
  <si>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</si>
  <si>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</si>
  <si>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</si>
  <si>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</si>
  <si>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</si>
  <si>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</si>
  <si>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</si>
  <si>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</si>
  <si>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</si>
  <si>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</si>
  <si>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</si>
  <si>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</si>
  <si>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</si>
  <si>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</si>
  <si>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</si>
  <si>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</si>
  <si>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</si>
  <si>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</si>
  <si>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</si>
  <si>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</si>
  <si>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</si>
  <si>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</si>
  <si>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</si>
  <si>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</si>
  <si>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</si>
  <si>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</si>
  <si>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</si>
  <si>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</si>
  <si>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</si>
  <si>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</si>
  <si>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</si>
  <si>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</si>
  <si>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</si>
  <si>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</si>
  <si>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</si>
  <si>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</si>
  <si>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</si>
  <si>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</si>
  <si>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</si>
  <si>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</si>
  <si>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</si>
  <si>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</si>
  <si>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</si>
  <si>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</si>
  <si>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</si>
  <si>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</si>
  <si>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</si>
  <si>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</si>
  <si>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</si>
  <si>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</si>
  <si>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</si>
  <si>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</si>
  <si>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</si>
  <si>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</si>
  <si>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</si>
  <si>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</si>
  <si>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</si>
  <si>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</si>
  <si>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</si>
  <si>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</si>
  <si>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</si>
  <si>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</si>
  <si>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</si>
  <si>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</si>
  <si>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</si>
  <si>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</si>
  <si>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</si>
  <si>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</si>
  <si>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</si>
  <si>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</si>
  <si>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</si>
  <si>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</si>
  <si>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</si>
  <si>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</si>
  <si>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</si>
  <si>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</si>
  <si>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</si>
  <si>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</si>
  <si>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</si>
  <si>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</si>
  <si>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</si>
  <si>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</si>
  <si>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</si>
  <si>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</si>
  <si>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</si>
  <si>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</si>
  <si>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</si>
  <si>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</si>
  <si>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</si>
  <si>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</si>
  <si>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</si>
  <si>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</si>
  <si>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</si>
  <si>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</si>
  <si>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</si>
  <si>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</si>
  <si>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</si>
  <si>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</si>
  <si>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</si>
  <si>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</si>
  <si>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</si>
  <si>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</si>
  <si>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</si>
  <si>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</si>
  <si>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</si>
  <si>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</si>
  <si>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</si>
  <si>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</si>
  <si>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</si>
  <si>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</si>
  <si>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</si>
  <si>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</si>
  <si>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</si>
  <si>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</si>
  <si>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</si>
  <si>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</si>
  <si>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</si>
  <si>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</si>
  <si>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</si>
  <si>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</si>
  <si>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</si>
  <si>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</si>
  <si>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</si>
  <si>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</si>
  <si>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</si>
  <si>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</si>
  <si>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</si>
  <si>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</si>
  <si>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</si>
  <si>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</si>
  <si>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</si>
  <si>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</si>
  <si>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</si>
  <si>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</si>
  <si>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</si>
  <si>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</si>
  <si>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</si>
  <si>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</si>
  <si>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</si>
  <si>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</si>
  <si>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</si>
  <si>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</si>
  <si>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</si>
  <si>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</si>
  <si>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</si>
  <si>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</si>
  <si>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</si>
  <si>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</si>
  <si>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</si>
  <si>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</si>
  <si>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</si>
  <si>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</si>
  <si>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</si>
  <si>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</si>
  <si>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</si>
  <si>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</si>
  <si>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</si>
  <si>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</si>
  <si>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</si>
  <si>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</si>
  <si>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</si>
  <si>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</si>
  <si>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</si>
  <si>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</si>
  <si>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</si>
  <si>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</si>
  <si>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</si>
  <si>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</si>
  <si>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</si>
  <si>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</si>
  <si>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</si>
  <si>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</si>
  <si>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</si>
  <si>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</si>
  <si>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</si>
  <si>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</si>
  <si>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</si>
  <si>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</si>
  <si>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</si>
  <si>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</si>
  <si>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</si>
  <si>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</si>
  <si>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</si>
  <si>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</si>
  <si>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</si>
  <si>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</si>
  <si>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</si>
  <si>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</si>
  <si>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</si>
  <si>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</si>
  <si>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</si>
  <si>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</si>
  <si>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</si>
  <si>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</si>
  <si>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</si>
  <si>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</si>
  <si>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</si>
  <si>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</si>
  <si>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</si>
  <si>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</si>
  <si>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</si>
  <si>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</si>
  <si>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</si>
  <si>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</si>
  <si>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</si>
  <si>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</si>
  <si>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</si>
  <si>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</si>
  <si>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</si>
  <si>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</si>
  <si>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</si>
  <si>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</si>
  <si>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</si>
  <si>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</si>
  <si>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</si>
  <si>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</si>
  <si>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</si>
  <si>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</si>
  <si>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</si>
  <si>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</si>
  <si>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</si>
  <si>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</si>
  <si>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</si>
  <si>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</si>
  <si>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</si>
  <si>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</si>
  <si>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</si>
  <si>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</si>
  <si>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</si>
  <si>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</si>
  <si>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</si>
  <si>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</si>
  <si>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</si>
  <si>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</si>
  <si>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</si>
  <si>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</si>
  <si>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</si>
  <si>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</si>
  <si>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</si>
  <si>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</si>
  <si>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</si>
  <si>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</si>
  <si>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</si>
  <si>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</si>
  <si>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</si>
  <si>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</si>
  <si>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</si>
  <si>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</si>
  <si>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</si>
  <si>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</si>
  <si>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</si>
  <si>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</si>
  <si>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</si>
  <si>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</si>
  <si>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</si>
  <si>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</si>
  <si>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</si>
  <si>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</si>
  <si>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</si>
  <si>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</si>
  <si>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</si>
  <si>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</si>
  <si>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</si>
  <si>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</si>
  <si>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</si>
  <si>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</si>
  <si>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</si>
  <si>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</si>
  <si>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</si>
  <si>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</si>
  <si>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</si>
  <si>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</si>
  <si>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</si>
  <si>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</si>
  <si>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</si>
  <si>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</si>
  <si>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</si>
  <si>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</si>
  <si>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</si>
  <si>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</si>
  <si>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</si>
  <si>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</si>
  <si>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</si>
  <si>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</si>
  <si>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</si>
  <si>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</si>
  <si>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</si>
  <si>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</si>
  <si>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</si>
  <si>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</si>
  <si>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</si>
  <si>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</si>
  <si>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</si>
  <si>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</si>
  <si>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</si>
  <si>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</si>
  <si>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</si>
  <si>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</si>
  <si>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</si>
  <si>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</si>
  <si>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</si>
  <si>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</si>
  <si>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</si>
  <si>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</si>
  <si>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</si>
  <si>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</si>
  <si>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</si>
  <si>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</si>
  <si>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</si>
  <si>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</si>
  <si>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</si>
  <si>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</si>
  <si>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</si>
  <si>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</si>
  <si>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</si>
  <si>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</si>
  <si>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</si>
  <si>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</si>
  <si>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</si>
  <si>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</si>
  <si>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</si>
  <si>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</si>
  <si>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</si>
  <si>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</si>
  <si>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</si>
  <si>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</si>
  <si>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</si>
  <si>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</si>
  <si>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</si>
  <si>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</si>
  <si>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</si>
  <si>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</si>
  <si>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</si>
  <si>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</si>
  <si>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</si>
  <si>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</si>
  <si>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</si>
  <si>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</si>
  <si>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</si>
  <si>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</si>
  <si>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</si>
  <si>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</si>
  <si>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</si>
  <si>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</si>
  <si>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</si>
  <si>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</si>
  <si>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</si>
  <si>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</si>
  <si>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</si>
  <si>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</si>
  <si>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</si>
  <si>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</si>
  <si>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</si>
  <si>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</si>
  <si>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</si>
  <si>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</si>
  <si>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</si>
  <si>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</si>
  <si>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</si>
  <si>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</si>
  <si>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</si>
  <si>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</si>
  <si>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</si>
  <si>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</si>
  <si>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</si>
  <si>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</si>
  <si>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</si>
  <si>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</si>
  <si>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</si>
  <si>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</si>
  <si>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</si>
  <si>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</si>
  <si>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</si>
  <si>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</si>
  <si>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</si>
  <si>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</si>
  <si>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</si>
  <si>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</si>
  <si>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</si>
  <si>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</si>
  <si>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</si>
  <si>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</si>
  <si>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</si>
  <si>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</si>
  <si>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</si>
  <si>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</si>
  <si>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</si>
  <si>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</si>
  <si>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</si>
  <si>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</si>
  <si>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</si>
  <si>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</si>
  <si>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</si>
  <si>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</si>
  <si>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</si>
  <si>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</si>
  <si>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</si>
  <si>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</si>
  <si>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</si>
  <si>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</si>
  <si>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</si>
  <si>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</si>
  <si>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</si>
  <si>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</si>
  <si>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</si>
  <si>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</si>
  <si>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</si>
  <si>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</si>
  <si>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</si>
  <si>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</si>
  <si>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</si>
  <si>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</si>
  <si>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</si>
  <si>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</si>
  <si>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</si>
  <si>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</si>
  <si>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</si>
  <si>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</si>
  <si>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</si>
  <si>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</si>
  <si>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</si>
  <si>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</si>
  <si>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</si>
  <si>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</si>
  <si>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</si>
  <si>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</si>
  <si>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</si>
  <si>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</si>
  <si>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</si>
  <si>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</si>
  <si>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</si>
  <si>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</si>
  <si>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</si>
  <si>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</si>
  <si>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</si>
  <si>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</si>
  <si>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</si>
  <si>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</si>
  <si>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</si>
  <si>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</si>
  <si>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</si>
  <si>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</si>
  <si>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</si>
  <si>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</si>
  <si>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</si>
  <si>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</si>
  <si>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</si>
  <si>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</si>
  <si>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</si>
  <si>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</si>
  <si>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</si>
  <si>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</si>
  <si>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</si>
  <si>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</si>
  <si>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</si>
  <si>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</si>
  <si>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</si>
  <si>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</si>
  <si>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</si>
  <si>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</si>
  <si>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</si>
  <si>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</si>
  <si>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</si>
  <si>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</si>
  <si>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</si>
  <si>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</si>
  <si>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</si>
  <si>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</si>
  <si>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</si>
  <si>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</si>
  <si>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</si>
  <si>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</si>
  <si>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</si>
  <si>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</si>
  <si>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</si>
  <si>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</si>
  <si>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</si>
  <si>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</si>
  <si>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</si>
  <si>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</si>
  <si>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</si>
  <si>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</si>
  <si>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</si>
  <si>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</si>
  <si>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</si>
  <si>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</si>
  <si>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</si>
  <si>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</si>
  <si>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</si>
  <si>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</si>
  <si>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</si>
  <si>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</si>
  <si>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</si>
  <si>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</si>
  <si>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</si>
  <si>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</si>
  <si>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</si>
  <si>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</si>
  <si>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</si>
  <si>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</si>
  <si>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</si>
  <si>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</si>
  <si>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</si>
  <si>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</si>
  <si>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</si>
  <si>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</si>
  <si>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</si>
  <si>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</si>
  <si>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</si>
  <si>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</si>
  <si>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</si>
  <si>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</si>
  <si>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</si>
  <si>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</si>
  <si>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</si>
  <si>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</si>
  <si>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</si>
  <si>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</si>
  <si>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</si>
  <si>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</si>
  <si>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</si>
  <si>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</si>
  <si>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</si>
  <si>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</si>
  <si>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</si>
  <si>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</si>
  <si>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</si>
  <si>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</si>
  <si>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</si>
  <si>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</si>
  <si>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</si>
  <si>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</si>
  <si>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</si>
  <si>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</si>
  <si>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</si>
  <si>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</si>
  <si>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</si>
  <si>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</si>
  <si>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</si>
  <si>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</si>
  <si>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</si>
  <si>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</si>
  <si>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</si>
  <si>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</si>
  <si>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</si>
  <si>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</si>
  <si>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</si>
  <si>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</si>
  <si>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</si>
  <si>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</si>
  <si>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</si>
  <si>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</si>
  <si>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</si>
  <si>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</si>
  <si>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</si>
  <si>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</si>
  <si>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</si>
  <si>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</si>
  <si>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</si>
  <si>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</si>
  <si>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</si>
  <si>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</si>
  <si>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</si>
  <si>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</si>
  <si>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</si>
  <si>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</si>
  <si>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</si>
  <si>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</si>
  <si>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</si>
  <si>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</si>
  <si>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</si>
  <si>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</si>
  <si>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</si>
  <si>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</si>
  <si>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</si>
  <si>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</si>
  <si>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</si>
  <si>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</si>
  <si>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</si>
  <si>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</si>
  <si>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</si>
  <si>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</si>
  <si>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</si>
  <si>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</si>
  <si>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</si>
  <si>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</si>
  <si>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</si>
  <si>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</si>
  <si>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</si>
  <si>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</si>
  <si>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</si>
  <si>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</si>
  <si>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</si>
  <si>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</si>
  <si>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</si>
  <si>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</si>
  <si>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</si>
  <si>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</si>
  <si>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</si>
  <si>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</si>
  <si>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</si>
  <si>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</si>
  <si>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</si>
  <si>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</si>
  <si>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</si>
  <si>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</si>
  <si>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</si>
  <si>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</si>
  <si>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</si>
  <si>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</si>
  <si>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</si>
  <si>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</si>
  <si>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</si>
  <si>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</si>
  <si>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</si>
  <si>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</si>
  <si>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</si>
  <si>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</si>
  <si>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</si>
  <si>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</si>
  <si>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</si>
  <si>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</si>
  <si>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</si>
  <si>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</si>
  <si>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</si>
  <si>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</si>
  <si>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</si>
  <si>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</si>
  <si>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</si>
  <si>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</si>
  <si>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</si>
  <si>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</si>
  <si>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</si>
  <si>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</si>
  <si>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</si>
  <si>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</si>
  <si>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</si>
  <si>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</si>
  <si>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</si>
  <si>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</si>
  <si>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</si>
  <si>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</si>
  <si>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</si>
  <si>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</si>
  <si>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</si>
  <si>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</si>
  <si>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</si>
  <si>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</si>
  <si>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</si>
  <si>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</si>
  <si>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</si>
  <si>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</si>
  <si>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</si>
  <si>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</si>
  <si>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</si>
  <si>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</si>
  <si>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</si>
  <si>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</si>
  <si>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</si>
  <si>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</si>
  <si>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</si>
  <si>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</si>
  <si>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</si>
  <si>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</si>
  <si>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</si>
  <si>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</si>
  <si>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</si>
  <si>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</si>
  <si>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</si>
  <si>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</si>
  <si>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</si>
  <si>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</si>
  <si>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</si>
  <si>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</si>
  <si>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</si>
  <si>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</si>
  <si>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</si>
  <si>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</si>
  <si>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</si>
  <si>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</si>
  <si>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</si>
  <si>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</si>
  <si>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</si>
  <si>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</si>
  <si>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</si>
  <si>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</si>
  <si>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</si>
  <si>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</si>
  <si>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</si>
  <si>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</si>
  <si>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</si>
  <si>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</si>
  <si>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</si>
  <si>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</si>
  <si>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</si>
  <si>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</si>
  <si>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</si>
  <si>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</si>
  <si>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</si>
  <si>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</si>
  <si>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</si>
  <si>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</si>
  <si>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</si>
  <si>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</si>
  <si>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</si>
  <si>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</si>
  <si>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</si>
  <si>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</si>
  <si>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</si>
  <si>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</si>
  <si>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</si>
  <si>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</si>
  <si>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</si>
  <si>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</si>
  <si>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</si>
  <si>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</si>
  <si>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</si>
  <si>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</si>
  <si>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</si>
  <si>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</si>
  <si>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</si>
  <si>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</si>
  <si>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</si>
  <si>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</si>
  <si>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</si>
  <si>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</si>
  <si>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</si>
  <si>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</si>
  <si>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</si>
  <si>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</si>
  <si>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</si>
  <si>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</si>
  <si>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</si>
  <si>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</si>
  <si>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</si>
  <si>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</si>
  <si>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</si>
  <si>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</si>
  <si>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</si>
  <si>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</si>
  <si>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</si>
  <si>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</si>
  <si>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</si>
  <si>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</si>
  <si>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</si>
  <si>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</si>
  <si>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</si>
  <si>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</si>
  <si>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</si>
  <si>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</si>
  <si>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</si>
  <si>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</si>
  <si>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</si>
  <si>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</si>
  <si>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</si>
  <si>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</si>
  <si>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</si>
  <si>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</si>
  <si>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</si>
  <si>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</si>
  <si>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</si>
  <si>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</si>
  <si>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</si>
  <si>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</si>
  <si>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</si>
  <si>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</si>
  <si>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</si>
  <si>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</si>
  <si>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</si>
  <si>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</si>
  <si>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</si>
  <si>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</si>
  <si>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</si>
  <si>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</si>
  <si>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</si>
  <si>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</si>
  <si>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</si>
  <si>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</si>
  <si>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</si>
  <si>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</si>
  <si>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</si>
  <si>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</si>
  <si>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</si>
  <si>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</si>
  <si>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</si>
  <si>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</si>
  <si>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</si>
  <si>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</si>
  <si>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</si>
  <si>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</si>
  <si>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</si>
  <si>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</si>
  <si>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</si>
  <si>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</si>
  <si>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</si>
  <si>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</si>
  <si>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</si>
  <si>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</si>
  <si>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</si>
  <si>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</si>
  <si>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</si>
  <si>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</si>
  <si>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</si>
  <si>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</si>
  <si>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</si>
  <si>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</si>
  <si>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</si>
  <si>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</si>
  <si>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</si>
  <si>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</si>
  <si>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</si>
  <si>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</si>
  <si>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</si>
  <si>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</si>
  <si>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</si>
  <si>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</si>
  <si>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</si>
  <si>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</si>
  <si>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</si>
  <si>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</si>
  <si>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</si>
  <si>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</si>
  <si>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</si>
  <si>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</si>
  <si>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</si>
  <si>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</si>
  <si>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</si>
  <si>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</si>
  <si>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</si>
  <si>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</si>
  <si>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</si>
  <si>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</si>
  <si>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</si>
  <si>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</si>
  <si>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</si>
  <si>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</si>
  <si>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</si>
  <si>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</si>
  <si>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</si>
  <si>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</si>
  <si>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</si>
  <si>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</si>
  <si>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</si>
  <si>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</si>
  <si>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</si>
  <si>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</si>
  <si>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</si>
  <si>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</si>
  <si>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</si>
  <si>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</si>
  <si>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</si>
  <si>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</si>
  <si>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</si>
  <si>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</si>
  <si>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</si>
  <si>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</si>
  <si>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</si>
  <si>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</si>
  <si>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</si>
  <si>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</si>
  <si>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</si>
  <si>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</si>
  <si>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</si>
  <si>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</si>
  <si>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</si>
  <si>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</si>
  <si>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</si>
  <si>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</si>
  <si>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</si>
  <si>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</si>
  <si>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</si>
  <si>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</si>
  <si>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</si>
  <si>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</si>
  <si>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</si>
  <si>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</si>
  <si>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</si>
  <si>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</si>
  <si>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</si>
  <si>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</si>
  <si>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</si>
  <si>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</si>
  <si>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</si>
  <si>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</si>
  <si>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</si>
  <si>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</si>
  <si>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</si>
  <si>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</si>
  <si>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</si>
  <si>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</si>
  <si>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</si>
  <si>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</si>
  <si>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</si>
  <si>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</si>
  <si>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</si>
  <si>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</si>
  <si>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</si>
  <si>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</si>
  <si>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</si>
  <si>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</si>
  <si>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</si>
  <si>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</si>
  <si>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</si>
  <si>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</si>
  <si>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</si>
  <si>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</si>
  <si>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</si>
  <si>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</si>
  <si>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</si>
  <si>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</si>
  <si>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</si>
  <si>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</si>
  <si>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</si>
  <si>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</si>
  <si>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</si>
  <si>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</si>
  <si>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</si>
  <si>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</si>
  <si>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</si>
  <si>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</si>
  <si>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</si>
  <si>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</si>
  <si>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</si>
  <si>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</si>
  <si>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</si>
  <si>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</si>
  <si>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</si>
  <si>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</si>
  <si>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</si>
  <si>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</si>
  <si>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</si>
  <si>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</si>
  <si>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</si>
  <si>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</si>
  <si>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</si>
  <si>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</si>
  <si>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</si>
  <si>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</si>
  <si>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</si>
  <si>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</si>
  <si>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</si>
  <si>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</si>
  <si>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</si>
  <si>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</si>
  <si>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</si>
  <si>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</si>
  <si>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</si>
  <si>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</si>
  <si>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</si>
  <si>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</si>
  <si>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</si>
  <si>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</si>
  <si>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</si>
  <si>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</si>
  <si>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</si>
  <si>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</si>
  <si>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</si>
  <si>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</si>
  <si>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</si>
  <si>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</si>
  <si>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</si>
  <si>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</si>
  <si>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</si>
  <si>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</si>
  <si>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</si>
  <si>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</si>
  <si>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</si>
  <si>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</si>
  <si>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</si>
  <si>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</si>
  <si>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</si>
  <si>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</si>
  <si>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</si>
  <si>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</si>
  <si>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</si>
  <si>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</si>
  <si>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</si>
  <si>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</si>
  <si>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</si>
  <si>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</si>
  <si>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</si>
  <si>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</si>
  <si>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</si>
  <si>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</si>
  <si>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</si>
  <si>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</si>
  <si>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</si>
  <si>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</si>
  <si>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</si>
  <si>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</si>
  <si>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</si>
  <si>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</si>
  <si>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</si>
  <si>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</si>
  <si>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</si>
  <si>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</si>
  <si>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</si>
  <si>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</si>
  <si>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</si>
  <si>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</si>
  <si>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</si>
  <si>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</si>
  <si>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</si>
  <si>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</si>
  <si>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</si>
  <si>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</si>
  <si>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</si>
  <si>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</si>
  <si>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</si>
  <si>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</si>
  <si>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</si>
  <si>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</si>
  <si>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</si>
  <si>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</si>
  <si>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</si>
  <si>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</si>
  <si>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</si>
  <si>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</si>
  <si>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</si>
  <si>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</si>
  <si>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</si>
  <si>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</si>
  <si>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</si>
  <si>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</si>
  <si>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</si>
  <si>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</si>
  <si>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</si>
  <si>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</si>
  <si>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</si>
  <si>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</si>
  <si>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</si>
  <si>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</si>
  <si>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</si>
  <si>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</si>
  <si>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</si>
  <si>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</si>
  <si>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</si>
  <si>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</si>
  <si>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</si>
  <si>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</si>
  <si>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</si>
  <si>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</si>
  <si>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</si>
  <si>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</si>
  <si>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</si>
  <si>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</si>
  <si>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</si>
  <si>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</si>
  <si>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</si>
  <si>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</si>
  <si>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</si>
  <si>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</si>
  <si>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</si>
  <si>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</si>
  <si>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</si>
  <si>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</si>
  <si>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</si>
  <si>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</si>
  <si>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</si>
  <si>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</si>
  <si>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</si>
  <si>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</si>
  <si>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</si>
  <si>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</si>
  <si>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</si>
  <si>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</si>
  <si>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</si>
  <si>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</si>
  <si>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</si>
  <si>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</si>
  <si>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</si>
  <si>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</si>
  <si>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</si>
  <si>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</si>
  <si>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</si>
  <si>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</si>
  <si>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</si>
  <si>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</si>
  <si>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</si>
  <si>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</si>
  <si>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</si>
  <si>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</si>
  <si>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</si>
  <si>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</si>
  <si>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</si>
  <si>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</si>
  <si>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</si>
  <si>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</si>
  <si>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</si>
  <si>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</si>
  <si>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</si>
  <si>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</si>
  <si>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</si>
  <si>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</si>
  <si>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</si>
  <si>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</si>
  <si>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</si>
  <si>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</si>
  <si>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</si>
  <si>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</si>
  <si>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</si>
  <si>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</si>
  <si>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</si>
  <si>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</si>
  <si>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</si>
  <si>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</si>
  <si>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</si>
  <si>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</si>
  <si>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</si>
  <si>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</si>
  <si>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</si>
  <si>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</si>
  <si>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</si>
  <si>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</si>
  <si>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</si>
  <si>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</si>
  <si>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</si>
  <si>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</si>
  <si>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</si>
  <si>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</si>
  <si>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</si>
  <si>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</si>
  <si>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</si>
  <si>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</si>
  <si>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</si>
  <si>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</si>
  <si>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</si>
  <si>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</si>
  <si>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</si>
  <si>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</si>
  <si>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</si>
  <si>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</si>
  <si>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</si>
  <si>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</si>
  <si>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</si>
  <si>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</si>
  <si>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</si>
  <si>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</si>
  <si>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</si>
  <si>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</si>
  <si>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</si>
  <si>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</si>
  <si>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</si>
  <si>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</si>
  <si>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</si>
  <si>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</si>
  <si>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</si>
  <si>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</si>
  <si>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</si>
  <si>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</si>
  <si>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</si>
  <si>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</si>
  <si>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</si>
  <si>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</si>
  <si>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</si>
  <si>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</si>
  <si>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</si>
  <si>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</si>
  <si>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</si>
  <si>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</si>
  <si>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</si>
  <si>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</si>
  <si>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</si>
  <si>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</si>
  <si>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</si>
  <si>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</si>
  <si>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</si>
  <si>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</si>
  <si>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</si>
  <si>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</si>
  <si>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</si>
  <si>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</si>
  <si>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</si>
  <si>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</si>
  <si>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</si>
  <si>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</si>
  <si>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</si>
  <si>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</si>
  <si>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</si>
  <si>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</si>
  <si>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</si>
  <si>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</si>
  <si>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</si>
  <si>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</si>
  <si>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</si>
  <si>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</si>
  <si>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</si>
  <si>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</si>
  <si>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</si>
  <si>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</si>
  <si>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</si>
  <si>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</si>
  <si>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</si>
  <si>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</si>
  <si>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</si>
  <si>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</si>
  <si>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</si>
  <si>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</si>
  <si>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</si>
  <si>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</si>
  <si>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</si>
  <si>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</si>
  <si>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</si>
  <si>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</si>
  <si>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</si>
  <si>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</si>
  <si>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</si>
  <si>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</si>
  <si>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</si>
  <si>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</si>
  <si>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</si>
  <si>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</si>
  <si>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</si>
  <si>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</si>
  <si>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</si>
  <si>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</si>
  <si>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</si>
  <si>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</si>
  <si>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</si>
  <si>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</si>
  <si>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</si>
  <si>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</si>
  <si>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</si>
  <si>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</si>
  <si>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</si>
  <si>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</si>
  <si>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</si>
  <si>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</si>
  <si>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</si>
  <si>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</si>
  <si>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</si>
  <si>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</si>
  <si>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</si>
  <si>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</si>
  <si>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</si>
  <si>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</si>
  <si>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</si>
  <si>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</si>
  <si>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</si>
  <si>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</si>
  <si>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</si>
  <si>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</si>
  <si>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</si>
  <si>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</si>
  <si>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</si>
  <si>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</si>
  <si>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</si>
  <si>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</si>
  <si>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</si>
  <si>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</si>
  <si>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</si>
  <si>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</si>
  <si>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</si>
  <si>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</si>
  <si>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</si>
  <si>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</si>
  <si>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</si>
  <si>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</si>
  <si>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</si>
  <si>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</si>
  <si>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</si>
  <si>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</si>
  <si>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</si>
  <si>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</si>
  <si>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</si>
  <si>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</si>
  <si>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</si>
  <si>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</si>
  <si>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</si>
  <si>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</si>
  <si>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</si>
  <si>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</si>
  <si>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</si>
  <si>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</si>
  <si>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</si>
  <si>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</si>
  <si>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</si>
  <si>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</si>
  <si>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</si>
  <si>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</si>
  <si>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</si>
  <si>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</si>
  <si>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</si>
  <si>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</si>
  <si>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</si>
  <si>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</si>
  <si>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</si>
  <si>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</si>
  <si>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</si>
  <si>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</si>
  <si>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</si>
  <si>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</si>
  <si>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</si>
  <si>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</si>
  <si>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</si>
  <si>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</si>
  <si>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</si>
  <si>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</si>
  <si>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</si>
  <si>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</si>
  <si>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</si>
  <si>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</si>
  <si>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</si>
  <si>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</si>
  <si>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</si>
  <si>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</si>
  <si>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</si>
  <si>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</si>
  <si>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</si>
  <si>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</si>
  <si>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</si>
  <si>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</si>
  <si>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</si>
  <si>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</si>
  <si>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</si>
  <si>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</si>
  <si>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</si>
  <si>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</si>
  <si>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</si>
  <si>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</si>
  <si>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</si>
  <si>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</si>
  <si>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</si>
  <si>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</si>
  <si>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</si>
  <si>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</si>
  <si>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</si>
  <si>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</si>
  <si>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</si>
  <si>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</si>
  <si>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</si>
  <si>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</si>
  <si>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</si>
  <si>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</si>
  <si>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</si>
  <si>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</si>
  <si>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</si>
  <si>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</si>
  <si>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</si>
  <si>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</si>
  <si>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</si>
  <si>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</si>
  <si>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</si>
  <si>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</si>
  <si>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</si>
  <si>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</si>
  <si>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</si>
  <si>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</si>
  <si>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</si>
  <si>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</si>
  <si>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</si>
  <si>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</si>
  <si>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</si>
  <si>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</si>
  <si>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</si>
  <si>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</si>
  <si>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</si>
  <si>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</si>
  <si>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</si>
  <si>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</si>
  <si>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</si>
  <si>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</si>
  <si>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</si>
  <si>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</si>
  <si>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</si>
  <si>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</si>
  <si>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</si>
  <si>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</si>
  <si>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</si>
  <si>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</si>
  <si>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</si>
  <si>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</si>
  <si>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</si>
  <si>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</si>
  <si>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</si>
  <si>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</si>
  <si>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</si>
  <si>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</si>
  <si>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</si>
  <si>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</si>
  <si>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</si>
  <si>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</si>
  <si>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</si>
  <si>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</si>
  <si>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</si>
  <si>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</si>
  <si>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</si>
  <si>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</si>
  <si>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</si>
  <si>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</si>
  <si>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</si>
  <si>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</si>
  <si>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</si>
  <si>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</si>
  <si>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</si>
  <si>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</si>
  <si>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</si>
  <si>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</si>
  <si>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</si>
  <si>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</si>
  <si>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</si>
  <si>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</si>
  <si>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</si>
  <si>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</si>
  <si>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</si>
  <si>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</si>
  <si>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</si>
  <si>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</si>
  <si>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</si>
  <si>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</si>
  <si>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</si>
  <si>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</si>
  <si>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</si>
  <si>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</si>
  <si>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</si>
  <si>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</si>
  <si>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</si>
  <si>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</si>
  <si>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</si>
  <si>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</si>
  <si>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</si>
  <si>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</si>
  <si>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</si>
  <si>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</si>
  <si>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</si>
  <si>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</si>
  <si>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</si>
  <si>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</si>
  <si>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</si>
  <si>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</si>
  <si>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</si>
  <si>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</si>
  <si>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</si>
  <si>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</si>
  <si>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</si>
  <si>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</si>
  <si>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</si>
  <si>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</si>
  <si>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</si>
  <si>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</si>
  <si>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</si>
  <si>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</si>
  <si>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</si>
  <si>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</si>
  <si>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</si>
  <si>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</si>
  <si>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</si>
  <si>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</si>
  <si>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</si>
  <si>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</si>
  <si>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</si>
  <si>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</si>
  <si>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</si>
  <si>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</si>
  <si>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</si>
  <si>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</si>
  <si>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</si>
  <si>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</si>
  <si>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</si>
  <si>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</si>
  <si>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</si>
  <si>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</si>
  <si>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</si>
  <si>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</si>
  <si>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</si>
  <si>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</si>
  <si>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</si>
  <si>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</si>
  <si>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</si>
  <si>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</si>
  <si>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</si>
  <si>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</si>
  <si>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</si>
  <si>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</si>
  <si>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</si>
  <si>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</si>
  <si>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</si>
  <si>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</si>
  <si>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</si>
  <si>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</si>
  <si>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</si>
  <si>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</si>
  <si>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</si>
  <si>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</si>
  <si>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</si>
  <si>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</si>
  <si>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</si>
  <si>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</si>
  <si>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</si>
  <si>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</si>
  <si>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</si>
  <si>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</si>
  <si>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</si>
  <si>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</si>
  <si>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</si>
  <si>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</si>
  <si>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</si>
  <si>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</si>
  <si>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</si>
  <si>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</si>
  <si>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</si>
  <si>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</si>
  <si>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</si>
  <si>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</si>
  <si>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</si>
  <si>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</si>
  <si>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</si>
  <si>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</si>
  <si>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</si>
  <si>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</si>
  <si>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</si>
  <si>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</si>
  <si>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</si>
  <si>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</si>
  <si>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</si>
  <si>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</si>
  <si>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</si>
  <si>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</si>
  <si>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</si>
  <si>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</si>
  <si>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</si>
  <si>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</si>
  <si>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</si>
  <si>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</si>
  <si>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</si>
  <si>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</si>
  <si>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</si>
  <si>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</si>
  <si>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</si>
  <si>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</si>
  <si>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</si>
  <si>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</si>
  <si>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</si>
  <si>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</si>
  <si>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</si>
  <si>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</si>
  <si>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</si>
  <si>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</si>
  <si>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</si>
  <si>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</si>
  <si>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</si>
  <si>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</si>
  <si>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</si>
  <si>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</si>
  <si>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</si>
  <si>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</si>
  <si>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</si>
  <si>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</si>
  <si>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</si>
  <si>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</si>
  <si>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</si>
  <si>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</si>
  <si>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</si>
  <si>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</si>
  <si>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</si>
  <si>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</si>
  <si>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</si>
  <si>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</si>
  <si>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</si>
  <si>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</si>
  <si>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</si>
  <si>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</si>
  <si>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</si>
  <si>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</si>
  <si>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</si>
  <si>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</si>
  <si>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</si>
  <si>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</si>
  <si>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</si>
  <si>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</si>
  <si>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</si>
  <si>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</si>
  <si>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</si>
  <si>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</si>
  <si>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</si>
  <si>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</si>
  <si>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</si>
  <si>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</si>
  <si>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</si>
  <si>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</si>
  <si>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</si>
  <si>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</si>
  <si>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</si>
  <si>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</si>
  <si>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</si>
  <si>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</si>
  <si>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</si>
  <si>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</si>
  <si>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</si>
  <si>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</si>
  <si>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</si>
  <si>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</si>
  <si>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</si>
  <si>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</si>
  <si>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</si>
  <si>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</si>
  <si>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</si>
  <si>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</si>
  <si>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</si>
  <si>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</si>
  <si>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</si>
  <si>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</si>
  <si>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</si>
  <si>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</si>
  <si>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</si>
  <si>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</si>
  <si>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</si>
  <si>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</si>
  <si>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</si>
  <si>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</si>
  <si>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</si>
  <si>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</si>
  <si>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</si>
  <si>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</si>
  <si>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</si>
  <si>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</si>
  <si>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</si>
  <si>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</si>
  <si>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</si>
  <si>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</si>
  <si>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</si>
  <si>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</si>
  <si>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</si>
  <si>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</si>
  <si>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</si>
  <si>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</si>
  <si>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</si>
  <si>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</si>
  <si>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</si>
  <si>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</si>
  <si>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</si>
  <si>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</si>
  <si>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</si>
  <si>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</si>
  <si>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</si>
  <si>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</si>
  <si>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</si>
  <si>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</si>
  <si>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</si>
  <si>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</si>
  <si>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</si>
  <si>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</si>
  <si>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</si>
  <si>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</si>
  <si>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</si>
  <si>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</si>
  <si>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</si>
  <si>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</si>
  <si>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</si>
  <si>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</si>
  <si>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</si>
  <si>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</si>
  <si>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</si>
  <si>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</si>
  <si>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</si>
  <si>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</si>
  <si>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</si>
  <si>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</si>
  <si>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</si>
  <si>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</si>
  <si>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</si>
  <si>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</si>
  <si>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</si>
  <si>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</si>
  <si>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</si>
  <si>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</si>
  <si>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</si>
  <si>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</si>
  <si>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</si>
  <si>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</si>
  <si>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</si>
  <si>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</si>
  <si>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</si>
  <si>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</si>
  <si>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</si>
  <si>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</si>
  <si>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</si>
  <si>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</si>
  <si>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</si>
  <si>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</si>
  <si>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</si>
  <si>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</si>
  <si>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</si>
  <si>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</si>
  <si>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</si>
  <si>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</si>
  <si>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</si>
  <si>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</si>
  <si>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</si>
  <si>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</si>
  <si>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</si>
  <si>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</si>
  <si>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</si>
  <si>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</si>
  <si>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</si>
  <si>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</si>
  <si>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</si>
  <si>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</si>
  <si>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</si>
  <si>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</si>
  <si>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</si>
  <si>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</si>
  <si>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</si>
  <si>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</si>
  <si>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</si>
  <si>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</si>
  <si>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</si>
  <si>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</si>
  <si>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</si>
  <si>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</si>
  <si>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</si>
  <si>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</si>
  <si>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</si>
  <si>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</si>
  <si>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</si>
  <si>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</si>
  <si>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</si>
  <si>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</si>
  <si>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</si>
  <si>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</si>
  <si>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</si>
  <si>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</si>
  <si>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</si>
  <si>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</si>
  <si>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</si>
  <si>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</si>
  <si>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</si>
  <si>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</si>
  <si>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</si>
  <si>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</si>
  <si>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</si>
  <si>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</si>
  <si>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</si>
  <si>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</si>
  <si>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</si>
  <si>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</si>
  <si>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</si>
  <si>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</si>
  <si>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</si>
  <si>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</si>
  <si>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</si>
  <si>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</si>
  <si>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</si>
  <si>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</si>
  <si>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</si>
  <si>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</si>
  <si>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</si>
  <si>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</si>
  <si>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</si>
  <si>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</si>
  <si>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</si>
  <si>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</si>
  <si>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</si>
  <si>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</si>
  <si>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</si>
  <si>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</si>
  <si>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</si>
  <si>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</si>
  <si>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</si>
  <si>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</si>
  <si>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</si>
  <si>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</si>
  <si>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</si>
  <si>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</si>
  <si>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</si>
  <si>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</si>
  <si>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</si>
  <si>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</si>
  <si>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</si>
  <si>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</si>
  <si>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</si>
  <si>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</si>
  <si>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</si>
  <si>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</si>
  <si>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</si>
  <si>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</si>
  <si>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</si>
  <si>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</si>
  <si>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</si>
  <si>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</si>
  <si>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</si>
  <si>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</si>
  <si>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</si>
  <si>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</si>
  <si>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</si>
  <si>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</si>
  <si>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</si>
  <si>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</si>
  <si>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</si>
  <si>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</si>
  <si>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</si>
  <si>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</si>
  <si>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</si>
  <si>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</si>
  <si>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</si>
  <si>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</si>
  <si>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</si>
  <si>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</si>
  <si>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</si>
  <si>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</si>
  <si>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</si>
  <si>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</si>
  <si>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</si>
  <si>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</si>
  <si>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</si>
  <si>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</si>
  <si>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</si>
  <si>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</si>
  <si>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</si>
  <si>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</si>
  <si>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</si>
  <si>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</si>
  <si>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</si>
  <si>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</si>
  <si>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</si>
  <si>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</si>
  <si>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</si>
  <si>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</si>
  <si>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</si>
  <si>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</si>
  <si>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</si>
  <si>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</si>
  <si>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</si>
  <si>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</si>
  <si>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</si>
  <si>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</si>
  <si>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</si>
  <si>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</si>
  <si>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</si>
  <si>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</si>
  <si>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</si>
  <si>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</si>
  <si>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</si>
  <si>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</si>
  <si>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</si>
  <si>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</si>
  <si>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</si>
  <si>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</si>
  <si>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</si>
  <si>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</si>
  <si>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</si>
  <si>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</si>
  <si>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</si>
  <si>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</si>
  <si>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</si>
  <si>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</si>
  <si>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</si>
  <si>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</si>
  <si>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</si>
  <si>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</si>
  <si>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</si>
  <si>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</si>
  <si>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</si>
  <si>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</si>
  <si>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</si>
  <si>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</si>
  <si>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</si>
  <si>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</si>
  <si>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</si>
  <si>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</si>
  <si>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</si>
  <si>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</si>
  <si>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</si>
  <si>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</si>
  <si>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</si>
  <si>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</si>
  <si>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</si>
  <si>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</si>
  <si>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</si>
  <si>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</si>
  <si>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</si>
  <si>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</si>
  <si>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</si>
  <si>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</si>
  <si>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</si>
  <si>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</si>
  <si>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</si>
  <si>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</si>
  <si>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</si>
  <si>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</si>
  <si>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</si>
  <si>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</si>
  <si>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</si>
  <si>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</si>
  <si>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</si>
  <si>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</si>
  <si>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</si>
  <si>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</si>
  <si>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</si>
  <si>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</si>
  <si>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</si>
  <si>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</si>
  <si>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</si>
  <si>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</si>
  <si>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</si>
  <si>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</si>
  <si>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</si>
  <si>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</si>
  <si>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</si>
  <si>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</si>
  <si>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</si>
  <si>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</si>
  <si>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</si>
  <si>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</si>
  <si>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</si>
  <si>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</si>
  <si>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</si>
  <si>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</si>
  <si>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</si>
  <si>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</si>
  <si>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</si>
  <si>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</si>
  <si>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</si>
  <si>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</si>
  <si>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</si>
  <si>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</si>
  <si>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</si>
  <si>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</si>
  <si>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</si>
  <si>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</si>
  <si>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</si>
  <si>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</si>
  <si>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</si>
  <si>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</si>
  <si>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</si>
  <si>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</si>
  <si>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</si>
  <si>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</si>
  <si>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</si>
  <si>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</si>
  <si>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</si>
  <si>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</si>
  <si>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</si>
  <si>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</si>
  <si>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</si>
  <si>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</si>
  <si>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</si>
  <si>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</si>
  <si>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</si>
  <si>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</si>
  <si>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</si>
  <si>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</si>
  <si>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</si>
  <si>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</si>
  <si>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</si>
  <si>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</si>
  <si>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</si>
  <si>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</si>
  <si>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</si>
  <si>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</si>
  <si>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</si>
  <si>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</si>
  <si>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</si>
  <si>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</si>
  <si>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</si>
  <si>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</si>
  <si>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</si>
  <si>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</si>
  <si>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</si>
  <si>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</si>
  <si>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</si>
  <si>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</si>
  <si>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</si>
  <si>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</si>
  <si>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</si>
  <si>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</si>
  <si>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</si>
  <si>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</si>
  <si>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</si>
  <si>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</si>
  <si>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</si>
  <si>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</si>
  <si>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</si>
  <si>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</si>
  <si>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</si>
  <si>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</si>
  <si>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</si>
  <si>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</si>
  <si>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</si>
  <si>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</si>
  <si>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</si>
  <si>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</si>
  <si>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</si>
  <si>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</si>
  <si>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</si>
  <si>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</si>
  <si>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</si>
  <si>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</si>
  <si>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</si>
  <si>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</si>
  <si>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</si>
  <si>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</si>
  <si>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</si>
  <si>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</si>
  <si>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</si>
  <si>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</si>
  <si>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</si>
  <si>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</si>
  <si>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</si>
  <si>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</si>
  <si>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</si>
  <si>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</si>
  <si>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</si>
  <si>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</si>
  <si>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</si>
  <si>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</si>
  <si>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</si>
  <si>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</si>
  <si>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</si>
  <si>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</si>
  <si>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</si>
  <si>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</si>
  <si>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</si>
  <si>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</si>
  <si>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</si>
  <si>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</si>
  <si>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</si>
  <si>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</si>
  <si>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</si>
  <si>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</si>
  <si>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</si>
  <si>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</si>
  <si>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</si>
  <si>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</si>
  <si>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</si>
  <si>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</si>
  <si>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</si>
  <si>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</si>
  <si>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</si>
  <si>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</si>
  <si>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</si>
  <si>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</si>
  <si>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</si>
  <si>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</si>
  <si>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</si>
  <si>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</si>
  <si>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</si>
  <si>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</si>
  <si>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</si>
  <si>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</si>
  <si>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</si>
  <si>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</si>
  <si>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</si>
  <si>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</si>
  <si>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</si>
  <si>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</si>
  <si>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</si>
  <si>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</si>
  <si>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</si>
  <si>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</si>
  <si>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</si>
  <si>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</si>
  <si>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</si>
  <si>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</si>
  <si>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</si>
  <si>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</si>
  <si>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</si>
  <si>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</si>
  <si>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</si>
  <si>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</si>
  <si>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</si>
  <si>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</si>
  <si>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</si>
  <si>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</si>
  <si>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</si>
  <si>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</si>
  <si>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</si>
  <si>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</si>
  <si>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</si>
  <si>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</si>
  <si>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</si>
  <si>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</si>
  <si>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</si>
  <si>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</si>
  <si>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</si>
  <si>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</si>
  <si>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</si>
  <si>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</si>
  <si>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</si>
  <si>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</si>
  <si>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</si>
  <si>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</si>
  <si>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</si>
  <si>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</si>
  <si>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</si>
  <si>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</si>
  <si>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</si>
  <si>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</si>
  <si>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</si>
  <si>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</si>
  <si>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</si>
  <si>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</si>
  <si>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</si>
  <si>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</si>
  <si>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</si>
  <si>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</si>
  <si>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</si>
  <si>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</si>
  <si>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</si>
  <si>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</si>
  <si>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</si>
  <si>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</si>
  <si>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</si>
  <si>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</si>
  <si>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</si>
  <si>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</si>
  <si>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</si>
  <si>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</si>
  <si>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</si>
  <si>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</si>
  <si>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</si>
  <si>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</si>
  <si>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</si>
  <si>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</si>
  <si>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</si>
  <si>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</si>
  <si>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</si>
  <si>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</si>
  <si>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</si>
  <si>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</si>
  <si>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</si>
  <si>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</si>
  <si>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</si>
  <si>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</si>
  <si>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</si>
  <si>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</si>
  <si>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</si>
  <si>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</si>
  <si>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</si>
  <si>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</si>
  <si>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</si>
  <si>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</si>
  <si>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</si>
  <si>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</si>
  <si>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</si>
  <si>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</si>
  <si>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</si>
  <si>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</si>
  <si>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</si>
  <si>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</si>
  <si>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</si>
  <si>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</si>
  <si>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</si>
  <si>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</si>
  <si>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</si>
  <si>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</si>
  <si>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</si>
  <si>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</si>
  <si>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</si>
  <si>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</si>
  <si>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</si>
  <si>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</si>
  <si>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</si>
  <si>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</si>
  <si>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</si>
  <si>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</si>
  <si>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</si>
  <si>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</si>
  <si>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</si>
  <si>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</si>
  <si>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</si>
  <si>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</si>
  <si>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</si>
  <si>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</si>
  <si>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</si>
  <si>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</si>
  <si>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</si>
  <si>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</si>
  <si>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</si>
  <si>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</si>
  <si>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</si>
  <si>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</si>
  <si>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</si>
  <si>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</si>
  <si>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</si>
  <si>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</si>
  <si>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</si>
  <si>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</si>
  <si>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</si>
  <si>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</si>
  <si>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</si>
  <si>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</si>
  <si>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</si>
  <si>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</si>
  <si>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</si>
  <si>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</si>
  <si>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</si>
  <si>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</si>
  <si>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</si>
  <si>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</si>
  <si>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</si>
  <si>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</si>
  <si>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</si>
  <si>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</si>
  <si>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</si>
  <si>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</si>
  <si>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</si>
  <si>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</si>
  <si>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</si>
  <si>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</si>
  <si>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</si>
  <si>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</si>
  <si>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</si>
  <si>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</si>
  <si>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</si>
  <si>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</si>
  <si>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</si>
  <si>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</si>
  <si>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</si>
  <si>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</si>
  <si>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</si>
  <si>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</si>
  <si>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</si>
  <si>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</si>
  <si>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</si>
  <si>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</si>
  <si>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</si>
  <si>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</si>
  <si>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</si>
  <si>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</si>
  <si>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</si>
  <si>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</si>
  <si>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</si>
  <si>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</si>
  <si>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</si>
  <si>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</si>
  <si>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</si>
  <si>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</si>
  <si>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</si>
  <si>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</si>
  <si>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</si>
  <si>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</si>
  <si>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</si>
  <si>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</si>
  <si>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</si>
  <si>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</si>
  <si>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</si>
  <si>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</si>
  <si>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</si>
  <si>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</si>
  <si>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</si>
  <si>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</si>
  <si>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</si>
  <si>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</si>
  <si>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</si>
  <si>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</si>
  <si>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</si>
  <si>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</si>
  <si>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</si>
  <si>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</si>
  <si>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</si>
  <si>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</si>
  <si>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</si>
  <si>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</si>
  <si>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</si>
  <si>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</si>
  <si>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</si>
  <si>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</si>
  <si>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</si>
  <si>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</si>
  <si>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</si>
  <si>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</si>
  <si>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</si>
  <si>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</si>
  <si>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</si>
  <si>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</si>
  <si>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</si>
  <si>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</si>
  <si>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</si>
  <si>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</si>
  <si>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</si>
  <si>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</si>
  <si>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</si>
  <si>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</si>
  <si>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</si>
  <si>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</si>
  <si>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</si>
  <si>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</si>
  <si>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</si>
  <si>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</si>
  <si>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</si>
  <si>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</si>
  <si>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</si>
  <si>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</si>
  <si>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</si>
  <si>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</si>
  <si>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</si>
  <si>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</si>
  <si>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</si>
  <si>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</si>
  <si>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</si>
  <si>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</si>
  <si>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</si>
  <si>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</si>
  <si>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</si>
  <si>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</si>
  <si>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</si>
  <si>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</si>
  <si>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</si>
  <si>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</si>
  <si>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</si>
  <si>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</si>
  <si>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</si>
  <si>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</si>
  <si>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</si>
  <si>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</si>
  <si>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</si>
  <si>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</si>
  <si>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</si>
  <si>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</si>
  <si>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</si>
  <si>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</si>
  <si>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</si>
  <si>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</si>
  <si>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</si>
  <si>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</si>
  <si>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</si>
  <si>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</si>
  <si>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</si>
  <si>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</si>
  <si>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</si>
  <si>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</si>
  <si>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</si>
  <si>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</si>
  <si>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</si>
  <si>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</si>
  <si>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</si>
  <si>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</si>
  <si>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</si>
  <si>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</si>
  <si>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</si>
  <si>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</si>
  <si>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</si>
  <si>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</si>
  <si>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</si>
  <si>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</si>
  <si>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</si>
  <si>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</si>
  <si>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</si>
  <si>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</si>
  <si>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</si>
  <si>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</si>
  <si>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</si>
  <si>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</si>
  <si>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</si>
  <si>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</si>
  <si>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</si>
  <si>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</si>
  <si>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</si>
  <si>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</si>
  <si>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</si>
  <si>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</si>
  <si>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</si>
  <si>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</si>
  <si>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</si>
  <si>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</si>
  <si>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</si>
  <si>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</si>
  <si>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</si>
  <si>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</si>
  <si>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</si>
  <si>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</si>
  <si>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</si>
  <si>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</si>
  <si>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</si>
  <si>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</si>
  <si>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</si>
  <si>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</si>
  <si>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</si>
  <si>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</si>
  <si>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</si>
  <si>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</si>
  <si>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</si>
  <si>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</si>
  <si>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</si>
  <si>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</si>
  <si>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</si>
  <si>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</si>
  <si>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</si>
  <si>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</si>
  <si>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</si>
  <si>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</si>
  <si>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</si>
  <si>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</si>
  <si>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</si>
  <si>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</si>
  <si>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</si>
  <si>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</si>
  <si>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</si>
  <si>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</si>
  <si>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</si>
  <si>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</si>
  <si>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</si>
  <si>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</si>
  <si>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</si>
  <si>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</si>
  <si>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</si>
  <si>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</si>
  <si>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</si>
  <si>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</si>
  <si>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</si>
  <si>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</si>
  <si>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</si>
  <si>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</si>
  <si>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</si>
  <si>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</si>
  <si>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</si>
  <si>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</si>
  <si>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</si>
  <si>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</si>
  <si>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</si>
  <si>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</si>
  <si>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</si>
  <si>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</si>
  <si>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</si>
  <si>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</si>
  <si>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</si>
  <si>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</si>
  <si>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</si>
  <si>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</si>
  <si>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</si>
  <si>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</si>
  <si>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</si>
  <si>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</si>
  <si>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</si>
  <si>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</si>
  <si>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</si>
  <si>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</si>
  <si>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</si>
  <si>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</si>
  <si>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</si>
  <si>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</si>
  <si>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</si>
  <si>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</si>
  <si>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</si>
  <si>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</si>
  <si>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</si>
  <si>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</si>
  <si>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</si>
  <si>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</si>
  <si>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</si>
  <si>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</si>
  <si>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</si>
  <si>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</si>
  <si>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</si>
  <si>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</si>
  <si>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</si>
  <si>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</si>
  <si>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</si>
  <si>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</si>
  <si>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</si>
  <si>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</si>
  <si>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</si>
  <si>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</si>
  <si>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</si>
  <si>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</si>
  <si>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</si>
  <si>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</si>
  <si>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</si>
  <si>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</si>
  <si>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</si>
  <si>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</si>
  <si>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</si>
  <si>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</si>
  <si>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</si>
  <si>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</si>
  <si>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</si>
  <si>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</si>
  <si>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</si>
  <si>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</si>
  <si>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</si>
  <si>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</si>
  <si>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</si>
  <si>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</si>
  <si>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</si>
  <si>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</si>
  <si>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</si>
  <si>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</si>
  <si>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</si>
  <si>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</si>
  <si>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</si>
  <si>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</si>
  <si>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</si>
  <si>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</si>
  <si>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</si>
  <si>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</si>
  <si>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</si>
  <si>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</si>
  <si>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</si>
  <si>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</si>
  <si>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</si>
  <si>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</si>
  <si>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</si>
  <si>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</si>
  <si>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</si>
  <si>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</si>
  <si>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</si>
  <si>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</si>
  <si>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</si>
  <si>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</si>
  <si>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</si>
  <si>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</si>
  <si>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</si>
  <si>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</si>
  <si>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</si>
  <si>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</si>
  <si>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</si>
  <si>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</si>
  <si>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</si>
  <si>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</si>
  <si>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</si>
  <si>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</si>
  <si>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</si>
  <si>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</si>
  <si>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</si>
  <si>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</si>
  <si>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</si>
  <si>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</si>
  <si>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</si>
  <si>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</si>
  <si>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</si>
  <si>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</si>
  <si>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</si>
  <si>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</si>
  <si>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</si>
  <si>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</si>
  <si>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</si>
  <si>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</si>
  <si>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</si>
  <si>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</si>
  <si>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</si>
  <si>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</si>
  <si>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</si>
  <si>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</si>
  <si>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</si>
  <si>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</si>
  <si>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</si>
  <si>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</si>
  <si>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</si>
  <si>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</si>
  <si>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</si>
  <si>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</si>
  <si>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</si>
  <si>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</si>
  <si>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</si>
  <si>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</si>
  <si>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</si>
  <si>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</si>
  <si>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</si>
  <si>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</si>
  <si>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</si>
  <si>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</si>
  <si>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</si>
  <si>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</si>
  <si>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</si>
  <si>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</si>
  <si>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</si>
  <si>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</si>
  <si>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</si>
  <si>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</si>
  <si>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</si>
  <si>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</si>
  <si>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</si>
  <si>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</si>
  <si>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</si>
  <si>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</si>
  <si>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</si>
  <si>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</si>
  <si>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</si>
  <si>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</si>
  <si>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</si>
  <si>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</si>
  <si>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</si>
  <si>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</si>
  <si>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</si>
  <si>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</si>
  <si>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</si>
  <si>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</si>
  <si>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</si>
  <si>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</si>
  <si>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</si>
  <si>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</si>
  <si>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</si>
  <si>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</si>
  <si>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</si>
  <si>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</si>
  <si>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</si>
  <si>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</si>
  <si>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</si>
  <si>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</si>
  <si>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</si>
  <si>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</si>
  <si>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</si>
  <si>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</si>
  <si>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</si>
  <si>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</si>
  <si>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</si>
  <si>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</si>
  <si>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</si>
  <si>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</si>
  <si>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</si>
  <si>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</si>
  <si>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</si>
  <si>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</si>
  <si>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</si>
  <si>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</si>
  <si>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</si>
  <si>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</si>
  <si>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</si>
  <si>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</si>
  <si>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</si>
  <si>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</si>
  <si>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</si>
  <si>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</si>
  <si>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</si>
  <si>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</si>
  <si>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</si>
  <si>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</si>
  <si>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</si>
  <si>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</si>
  <si>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</si>
  <si>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</si>
  <si>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</si>
  <si>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</si>
  <si>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</si>
  <si>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</si>
  <si>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</si>
  <si>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</si>
  <si>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</si>
  <si>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</si>
  <si>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</si>
  <si>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</si>
  <si>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</si>
  <si>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</si>
  <si>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</si>
  <si>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</si>
  <si>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</si>
  <si>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</si>
  <si>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</si>
  <si>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</si>
  <si>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</si>
  <si>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</si>
  <si>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</si>
  <si>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</si>
  <si>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</si>
  <si>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</si>
  <si>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</si>
  <si>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</si>
  <si>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</si>
  <si>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</si>
  <si>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</si>
  <si>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</si>
  <si>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</si>
  <si>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</si>
  <si>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</si>
  <si>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</si>
  <si>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</si>
  <si>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</si>
  <si>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</si>
  <si>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</si>
  <si>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</si>
  <si>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</si>
  <si>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</si>
  <si>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</si>
  <si>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</si>
  <si>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</si>
  <si>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</si>
  <si>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</si>
  <si>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</si>
  <si>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</si>
  <si>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</si>
  <si>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</si>
  <si>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</si>
  <si>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</si>
  <si>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</si>
  <si>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</si>
  <si>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</si>
  <si>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</si>
  <si>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</si>
  <si>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</si>
  <si>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</si>
  <si>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</si>
  <si>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</si>
  <si>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</si>
  <si>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</si>
  <si>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</si>
  <si>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</si>
  <si>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</si>
  <si>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</si>
  <si>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</si>
  <si>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</si>
  <si>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</si>
  <si>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</si>
  <si>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</si>
  <si>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</si>
  <si>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</si>
  <si>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</si>
  <si>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</si>
  <si>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</si>
  <si>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</si>
  <si>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</si>
  <si>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</si>
  <si>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</si>
  <si>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</si>
  <si>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</si>
  <si>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</si>
  <si>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</si>
  <si>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</si>
  <si>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</si>
  <si>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</si>
  <si>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</si>
  <si>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</si>
  <si>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</si>
  <si>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</si>
  <si>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</si>
  <si>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</si>
  <si>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</si>
  <si>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</si>
  <si>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</si>
  <si>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</si>
  <si>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</si>
  <si>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</si>
  <si>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</si>
  <si>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</si>
  <si>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</si>
  <si>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</si>
  <si>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</si>
  <si>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</si>
  <si>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</si>
  <si>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</si>
  <si>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</si>
  <si>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</si>
  <si>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</si>
  <si>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</si>
  <si>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</si>
  <si>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</si>
  <si>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</si>
  <si>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</si>
  <si>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</si>
  <si>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</si>
  <si>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</si>
  <si>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</si>
  <si>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</si>
  <si>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</si>
  <si>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</si>
  <si>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</si>
  <si>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</si>
  <si>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</si>
  <si>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</si>
  <si>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</si>
  <si>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</si>
  <si>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</si>
  <si>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</si>
  <si>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</si>
  <si>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</si>
  <si>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</si>
  <si>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</si>
  <si>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</si>
  <si>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</si>
  <si>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</si>
  <si>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</si>
  <si>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</si>
  <si>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</si>
  <si>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</si>
  <si>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</si>
  <si>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</si>
  <si>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</si>
  <si>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</si>
  <si>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</si>
  <si>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</si>
  <si>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</si>
  <si>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</si>
  <si>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</si>
  <si>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</si>
  <si>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</si>
  <si>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</si>
  <si>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</si>
  <si>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</si>
  <si>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</si>
  <si>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</si>
  <si>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</si>
  <si>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</si>
  <si>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</si>
  <si>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</si>
  <si>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</si>
  <si>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</si>
  <si>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</si>
  <si>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</si>
  <si>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</si>
  <si>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</si>
  <si>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</si>
  <si>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</si>
  <si>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</si>
  <si>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</si>
  <si>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</si>
  <si>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</si>
  <si>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</si>
  <si>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</si>
  <si>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</si>
  <si>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</si>
  <si>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</si>
  <si>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</si>
  <si>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</si>
  <si>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</si>
  <si>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</si>
  <si>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</si>
  <si>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</si>
  <si>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</si>
  <si>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</si>
  <si>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</si>
  <si>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</si>
  <si>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</si>
  <si>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</si>
  <si>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</si>
  <si>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</si>
  <si>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</si>
  <si>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</si>
  <si>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</si>
  <si>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</si>
  <si>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</si>
  <si>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</si>
  <si>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</si>
  <si>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</si>
  <si>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</si>
  <si>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</si>
  <si>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</si>
  <si>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</si>
  <si>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</si>
  <si>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</si>
  <si>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</si>
  <si>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</si>
  <si>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</si>
  <si>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</si>
  <si>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</si>
  <si>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</si>
  <si>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</si>
  <si>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</si>
  <si>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</si>
  <si>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</si>
  <si>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</si>
  <si>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</si>
  <si>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</si>
  <si>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</si>
  <si>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</si>
  <si>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</si>
  <si>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</si>
  <si>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</si>
  <si>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</si>
  <si>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</si>
  <si>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</si>
  <si>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</si>
  <si>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</si>
  <si>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</si>
  <si>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</si>
  <si>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</si>
  <si>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</si>
  <si>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</si>
  <si>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</si>
  <si>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</si>
  <si>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</si>
  <si>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</si>
  <si>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</si>
  <si>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</si>
  <si>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</si>
  <si>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</si>
  <si>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</si>
  <si>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</si>
  <si>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</si>
  <si>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</si>
  <si>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</si>
  <si>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</si>
  <si>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</si>
  <si>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</si>
  <si>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</si>
  <si>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</si>
  <si>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</si>
  <si>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</si>
  <si>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</si>
  <si>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</si>
  <si>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</si>
  <si>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</si>
  <si>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</si>
  <si>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</si>
  <si>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</si>
  <si>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</si>
  <si>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</si>
  <si>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</si>
  <si>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</si>
  <si>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</si>
  <si>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</si>
  <si>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</si>
  <si>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</si>
  <si>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</si>
  <si>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</si>
  <si>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</si>
  <si>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</si>
  <si>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</si>
  <si>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</si>
  <si>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</si>
  <si>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</si>
  <si>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</si>
  <si>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</si>
  <si>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</si>
  <si>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</si>
  <si>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</si>
  <si>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</si>
  <si>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</si>
  <si>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</si>
  <si>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</si>
  <si>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</si>
  <si>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</si>
  <si>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</si>
  <si>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</si>
  <si>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</si>
  <si>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</si>
  <si>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</si>
  <si>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</si>
  <si>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</si>
  <si>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</si>
  <si>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</si>
  <si>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</si>
  <si>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</si>
  <si>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</si>
  <si>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</si>
  <si>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</si>
  <si>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</si>
  <si>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</si>
  <si>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</si>
  <si>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</si>
  <si>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</si>
  <si>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</si>
  <si>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</si>
  <si>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</si>
  <si>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</si>
  <si>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</si>
  <si>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</si>
  <si>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</si>
  <si>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</si>
  <si>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</si>
  <si>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</si>
  <si>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</si>
  <si>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</si>
  <si>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</si>
  <si>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</si>
  <si>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</si>
  <si>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</si>
  <si>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</si>
  <si>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</si>
  <si>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</si>
  <si>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</si>
  <si>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</si>
  <si>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</si>
  <si>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</si>
  <si>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</si>
  <si>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</si>
  <si>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</si>
  <si>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</si>
  <si>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</si>
  <si>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</si>
  <si>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</si>
  <si>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</si>
  <si>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</si>
  <si>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</si>
  <si>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</si>
  <si>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</si>
  <si>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</si>
  <si>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</si>
  <si>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</si>
  <si>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</si>
  <si>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</si>
  <si>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</si>
  <si>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</si>
  <si>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</si>
  <si>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</si>
  <si>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</si>
  <si>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</si>
  <si>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</si>
  <si>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</si>
  <si>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</si>
  <si>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</si>
  <si>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</si>
  <si>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</si>
  <si>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</si>
  <si>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</si>
  <si>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</si>
  <si>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</si>
  <si>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</si>
  <si>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</si>
  <si>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</si>
  <si>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</si>
  <si>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</si>
  <si>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</si>
  <si>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</si>
  <si>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</si>
  <si>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</si>
  <si>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</si>
  <si>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</si>
  <si>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</si>
  <si>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</si>
  <si>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</si>
  <si>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</si>
  <si>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</si>
  <si>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</si>
  <si>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</si>
  <si>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</si>
  <si>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</si>
  <si>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</si>
  <si>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</si>
  <si>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</si>
  <si>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</si>
  <si>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</si>
  <si>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</si>
  <si>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</si>
  <si>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</si>
  <si>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</si>
  <si>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</si>
  <si>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</si>
  <si>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</si>
  <si>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</si>
  <si>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</si>
  <si>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</si>
  <si>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</si>
  <si>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</si>
  <si>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</si>
  <si>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</si>
  <si>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</si>
  <si>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</si>
  <si>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</si>
  <si>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</si>
  <si>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</si>
  <si>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</si>
  <si>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</si>
  <si>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</si>
  <si>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</si>
  <si>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</si>
  <si>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</si>
  <si>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</si>
  <si>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</si>
  <si>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</si>
  <si>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</si>
  <si>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</si>
  <si>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</si>
  <si>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</si>
  <si>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</si>
  <si>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</si>
  <si>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</si>
  <si>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</si>
  <si>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</si>
  <si>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</si>
  <si>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</si>
  <si>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</si>
  <si>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</si>
  <si>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</si>
  <si>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</si>
  <si>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</si>
  <si>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</si>
  <si>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</si>
  <si>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</si>
  <si>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</si>
  <si>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</si>
  <si>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</si>
  <si>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</si>
  <si>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</si>
  <si>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</si>
  <si>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</si>
  <si>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</si>
  <si>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</si>
  <si>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</si>
  <si>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</si>
  <si>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</si>
  <si>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</si>
  <si>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</si>
  <si>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</si>
  <si>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</si>
  <si>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</si>
  <si>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</si>
  <si>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</si>
  <si>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</si>
  <si>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</si>
  <si>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</si>
  <si>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</si>
  <si>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</si>
  <si>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</si>
  <si>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</si>
  <si>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</si>
  <si>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</si>
  <si>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</si>
  <si>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</si>
  <si>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</si>
  <si>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</si>
  <si>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</si>
  <si>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</si>
  <si>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</si>
  <si>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</si>
  <si>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</si>
  <si>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</si>
  <si>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</si>
  <si>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</si>
  <si>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</si>
  <si>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</si>
  <si>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</si>
  <si>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</si>
  <si>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</si>
  <si>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</si>
  <si>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</si>
  <si>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</si>
  <si>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</si>
  <si>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</si>
  <si>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</si>
  <si>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</si>
  <si>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</si>
  <si>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</si>
  <si>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</si>
  <si>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</si>
  <si>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</si>
  <si>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</si>
  <si>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</si>
  <si>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</si>
  <si>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</si>
  <si>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</si>
  <si>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</si>
  <si>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</si>
  <si>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</si>
  <si>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</si>
  <si>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</si>
  <si>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</si>
  <si>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</si>
  <si>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</si>
  <si>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</si>
  <si>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</si>
  <si>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</si>
  <si>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</si>
  <si>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</si>
  <si>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</si>
  <si>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</si>
  <si>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</si>
  <si>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</si>
  <si>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</si>
  <si>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</si>
  <si>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</si>
  <si>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</si>
  <si>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</si>
  <si>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</si>
  <si>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</si>
  <si>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</si>
  <si>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</si>
  <si>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</si>
  <si>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</si>
  <si>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</si>
  <si>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</si>
  <si>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</si>
  <si>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</si>
  <si>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</si>
  <si>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</si>
  <si>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</si>
  <si>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</si>
  <si>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</si>
  <si>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</si>
  <si>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</si>
  <si>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</si>
  <si>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</si>
  <si>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</si>
  <si>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</si>
  <si>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</si>
  <si>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</si>
  <si>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</si>
  <si>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</si>
  <si>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</si>
  <si>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</si>
  <si>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</si>
  <si>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</si>
  <si>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</si>
  <si>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</si>
  <si>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</si>
  <si>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</si>
  <si>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</si>
  <si>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</si>
  <si>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</si>
  <si>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</si>
  <si>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</si>
  <si>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</si>
  <si>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</si>
  <si>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</si>
  <si>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</si>
  <si>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</si>
  <si>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</si>
  <si>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</si>
  <si>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</si>
  <si>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</si>
  <si>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</si>
  <si>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</si>
  <si>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</si>
  <si>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</si>
  <si>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</si>
  <si>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</si>
  <si>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</si>
  <si>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</si>
  <si>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</si>
  <si>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</si>
  <si>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</si>
  <si>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</si>
  <si>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</si>
  <si>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</si>
  <si>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</si>
  <si>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</si>
  <si>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</si>
  <si>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</si>
  <si>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</si>
  <si>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</si>
  <si>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</si>
  <si>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</si>
  <si>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</si>
  <si>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</si>
  <si>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</si>
  <si>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</si>
  <si>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</si>
  <si>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</si>
  <si>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</si>
  <si>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</si>
  <si>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</si>
  <si>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</si>
  <si>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</si>
  <si>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</si>
  <si>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</si>
  <si>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</si>
  <si>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</si>
  <si>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</si>
  <si>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</si>
  <si>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</si>
  <si>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</si>
  <si>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</si>
  <si>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</si>
  <si>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</si>
  <si>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</si>
  <si>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</si>
  <si>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</si>
  <si>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</si>
  <si>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</si>
  <si>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</si>
  <si>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</si>
  <si>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</si>
  <si>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</si>
  <si>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</si>
  <si>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</si>
  <si>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</si>
  <si>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</si>
  <si>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</si>
  <si>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</si>
  <si>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</si>
  <si>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</si>
  <si>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</si>
  <si>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</si>
  <si>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</si>
  <si>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</si>
  <si>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</si>
  <si>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</si>
  <si>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</si>
  <si>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</si>
  <si>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</si>
  <si>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</si>
  <si>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</si>
  <si>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</si>
  <si>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</si>
  <si>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</si>
  <si>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</si>
  <si>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</si>
  <si>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</si>
  <si>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</si>
  <si>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</si>
  <si>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</si>
  <si>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</si>
  <si>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</si>
  <si>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</si>
  <si>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</si>
  <si>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</si>
  <si>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</si>
  <si>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</si>
  <si>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</si>
  <si>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</si>
  <si>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</si>
  <si>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</si>
  <si>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</si>
  <si>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</si>
  <si>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</si>
  <si>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</si>
  <si>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</si>
  <si>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</si>
  <si>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</si>
  <si>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</si>
  <si>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</si>
  <si>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</si>
  <si>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</si>
  <si>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</si>
  <si>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</si>
  <si>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</si>
  <si>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</si>
  <si>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</si>
  <si>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</si>
  <si>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</si>
  <si>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</si>
  <si>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</si>
  <si>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</si>
  <si>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</si>
  <si>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</si>
  <si>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</si>
  <si>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</si>
  <si>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</si>
  <si>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</si>
  <si>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</si>
  <si>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</si>
  <si>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</si>
  <si>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</si>
  <si>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</si>
  <si>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</si>
  <si>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</si>
  <si>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</si>
  <si>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</si>
  <si>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</si>
  <si>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</si>
  <si>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</si>
  <si>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</si>
  <si>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</si>
  <si>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</si>
  <si>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</si>
  <si>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</si>
  <si>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</si>
  <si>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</si>
  <si>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</si>
  <si>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</si>
  <si>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</si>
  <si>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</si>
  <si>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</si>
  <si>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</si>
  <si>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</si>
  <si>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</si>
  <si>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</si>
  <si>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</si>
  <si>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</si>
  <si>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</si>
  <si>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</si>
  <si>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</si>
  <si>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</si>
  <si>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</si>
  <si>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</si>
  <si>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</si>
  <si>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</si>
  <si>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</si>
  <si>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</si>
  <si>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</si>
  <si>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</si>
  <si>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</si>
  <si>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</si>
  <si>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</si>
  <si>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</si>
  <si>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</si>
  <si>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</si>
  <si>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</si>
  <si>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</si>
  <si>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</si>
  <si>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</si>
  <si>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</si>
  <si>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</si>
  <si>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</si>
  <si>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</si>
  <si>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</si>
  <si>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</si>
  <si>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</si>
  <si>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</si>
  <si>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</si>
  <si>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</si>
  <si>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</si>
  <si>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</si>
  <si>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</si>
  <si>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</si>
  <si>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</si>
  <si>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</si>
  <si>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</si>
  <si>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</si>
  <si>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</si>
  <si>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</si>
  <si>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</si>
  <si>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</si>
  <si>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</si>
  <si>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</si>
  <si>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</si>
  <si>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</si>
  <si>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</si>
  <si>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</si>
  <si>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</si>
  <si>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</si>
  <si>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</si>
  <si>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</si>
  <si>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</si>
  <si>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</si>
  <si>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</si>
  <si>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</si>
  <si>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</si>
  <si>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</si>
  <si>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</si>
  <si>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</si>
  <si>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</si>
  <si>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</si>
  <si>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</si>
  <si>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</si>
  <si>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</si>
  <si>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</si>
  <si>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</si>
  <si>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</si>
  <si>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</si>
  <si>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</si>
  <si>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</si>
  <si>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</si>
  <si>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</si>
  <si>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</si>
  <si>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</si>
  <si>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</si>
  <si>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</si>
  <si>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</si>
  <si>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</si>
  <si>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</si>
  <si>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</si>
  <si>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</si>
  <si>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</si>
  <si>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</si>
  <si>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</si>
  <si>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</si>
  <si>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</si>
  <si>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</si>
  <si>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</si>
  <si>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</si>
  <si>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</si>
  <si>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</si>
  <si>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</si>
  <si>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</si>
  <si>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</si>
  <si>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</si>
  <si>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</si>
  <si>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</si>
  <si>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</si>
  <si>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</si>
  <si>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</si>
  <si>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</si>
  <si>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</si>
  <si>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</si>
  <si>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</si>
  <si>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</si>
  <si>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</si>
  <si>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</si>
  <si>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</si>
  <si>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</si>
  <si>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</si>
  <si>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</si>
  <si>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</si>
  <si>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</si>
  <si>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</si>
  <si>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</si>
  <si>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</si>
  <si>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</si>
  <si>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</si>
  <si>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</si>
  <si>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</si>
  <si>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</si>
  <si>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</si>
  <si>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</si>
  <si>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</si>
  <si>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</si>
  <si>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</si>
  <si>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</si>
  <si>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</si>
  <si>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</si>
  <si>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</si>
  <si>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</si>
  <si>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</si>
  <si>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</si>
  <si>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</si>
  <si>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</si>
  <si>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</si>
  <si>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</si>
  <si>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</si>
  <si>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</si>
  <si>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</si>
  <si>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</si>
  <si>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</si>
  <si>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</si>
  <si>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</si>
  <si>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</si>
  <si>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</si>
  <si>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</si>
  <si>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</si>
  <si>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</si>
  <si>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</si>
  <si>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</si>
  <si>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</si>
  <si>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</si>
  <si>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</si>
  <si>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</si>
  <si>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</si>
  <si>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</si>
  <si>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</si>
  <si>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</si>
  <si>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</si>
  <si>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</si>
  <si>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</si>
  <si>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</si>
  <si>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</si>
  <si>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</si>
  <si>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</si>
  <si>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</si>
  <si>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</si>
  <si>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</si>
  <si>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</si>
  <si>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</si>
  <si>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</si>
  <si>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</si>
  <si>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</si>
  <si>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</si>
  <si>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</si>
  <si>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</si>
  <si>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</si>
  <si>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</si>
  <si>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</si>
  <si>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</si>
  <si>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</si>
  <si>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</si>
  <si>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</si>
  <si>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</si>
  <si>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</si>
  <si>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</si>
  <si>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</si>
  <si>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</si>
  <si>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</si>
  <si>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</si>
  <si>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</si>
  <si>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</si>
  <si>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</si>
  <si>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</si>
  <si>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</si>
  <si>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</si>
  <si>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</si>
  <si>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</si>
  <si>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</si>
  <si>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</si>
  <si>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</si>
  <si>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</si>
  <si>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</si>
  <si>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</si>
  <si>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</si>
  <si>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</si>
  <si>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</si>
  <si>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</si>
  <si>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</si>
  <si>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</si>
  <si>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</si>
  <si>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</si>
  <si>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</si>
  <si>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</si>
  <si>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</si>
  <si>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</si>
  <si>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</si>
  <si>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</si>
  <si>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</si>
  <si>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</si>
  <si>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</si>
  <si>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</si>
  <si>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</si>
  <si>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</si>
  <si>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</si>
  <si>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</si>
  <si>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</si>
  <si>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</si>
  <si>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</si>
  <si>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</si>
  <si>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</si>
  <si>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</si>
  <si>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</si>
  <si>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</si>
  <si>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</si>
  <si>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</si>
  <si>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</si>
  <si>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</si>
  <si>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</si>
  <si>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</si>
  <si>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</si>
  <si>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</si>
  <si>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</si>
  <si>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</si>
  <si>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</si>
  <si>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</si>
  <si>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</si>
  <si>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</si>
  <si>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</si>
  <si>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</si>
  <si>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</si>
  <si>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</si>
  <si>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</si>
  <si>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</si>
  <si>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</si>
  <si>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</si>
  <si>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</si>
  <si>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</si>
  <si>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</si>
  <si>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</si>
  <si>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</si>
  <si>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</si>
  <si>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</si>
  <si>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</si>
  <si>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</si>
  <si>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</si>
  <si>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</si>
  <si>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</si>
  <si>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</si>
  <si>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</si>
  <si>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</si>
  <si>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</si>
  <si>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</si>
  <si>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</si>
  <si>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</si>
  <si>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</si>
  <si>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</si>
  <si>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</si>
  <si>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</si>
  <si>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</si>
  <si>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</si>
  <si>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</si>
  <si>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</si>
  <si>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</si>
  <si>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</si>
  <si>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</si>
  <si>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</si>
  <si>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</si>
  <si>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</si>
  <si>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</si>
  <si>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</si>
  <si>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</si>
  <si>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</si>
  <si>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</si>
  <si>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</si>
  <si>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</si>
  <si>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</si>
  <si>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</si>
  <si>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</si>
  <si>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</si>
  <si>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</si>
  <si>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</si>
  <si>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</si>
  <si>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</si>
  <si>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</si>
  <si>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</si>
  <si>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</si>
  <si>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</si>
  <si>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</si>
  <si>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</si>
  <si>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</si>
  <si>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</si>
  <si>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</si>
  <si>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</si>
  <si>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</si>
  <si>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</si>
  <si>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</si>
  <si>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</si>
  <si>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</si>
  <si>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</si>
  <si>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</si>
  <si>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</si>
  <si>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</si>
  <si>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</si>
  <si>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</si>
  <si>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</si>
  <si>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</si>
  <si>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</si>
  <si>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</si>
  <si>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</si>
  <si>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</si>
  <si>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</si>
  <si>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</si>
  <si>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</si>
  <si>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</si>
  <si>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</si>
  <si>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</si>
  <si>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</si>
  <si>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</si>
  <si>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</si>
  <si>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</si>
  <si>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</si>
  <si>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</si>
  <si>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</si>
  <si>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</si>
  <si>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</si>
  <si>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</si>
  <si>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</si>
  <si>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</si>
  <si>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</si>
  <si>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</si>
  <si>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</si>
  <si>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</si>
  <si>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</si>
  <si>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</si>
  <si>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</si>
  <si>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</si>
  <si>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</si>
  <si>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</si>
  <si>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</si>
  <si>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</si>
  <si>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</si>
  <si>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</si>
  <si>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</si>
  <si>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</si>
  <si>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</si>
  <si>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</si>
  <si>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</si>
  <si>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</si>
  <si>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</si>
  <si>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</si>
  <si>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</si>
  <si>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</si>
  <si>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</si>
  <si>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</si>
  <si>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</si>
  <si>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</si>
  <si>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</si>
  <si>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</si>
  <si>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</si>
  <si>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</si>
  <si>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</si>
  <si>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</si>
  <si>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</si>
  <si>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</si>
  <si>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</si>
  <si>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</si>
  <si>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</si>
  <si>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</si>
  <si>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</si>
  <si>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</si>
  <si>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</si>
  <si>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</si>
  <si>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</si>
  <si>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</si>
  <si>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</si>
  <si>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</si>
  <si>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</si>
  <si>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</si>
  <si>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</si>
  <si>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</si>
  <si>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</si>
  <si>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</si>
  <si>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</si>
  <si>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</si>
  <si>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</si>
  <si>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</si>
  <si>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</si>
  <si>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</si>
  <si>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</si>
  <si>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</si>
  <si>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</si>
  <si>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</si>
  <si>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</si>
  <si>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</si>
  <si>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</si>
  <si>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</si>
  <si>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</si>
  <si>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</si>
  <si>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</si>
  <si>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</si>
  <si>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</si>
  <si>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</si>
  <si>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</si>
  <si>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</si>
  <si>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</si>
  <si>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</si>
  <si>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</si>
  <si>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</si>
  <si>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</si>
  <si>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</si>
  <si>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</si>
  <si>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</si>
  <si>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</si>
  <si>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</si>
  <si>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</si>
  <si>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</si>
  <si>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</si>
  <si>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</si>
  <si>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</si>
  <si>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</si>
  <si>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</si>
  <si>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</si>
  <si>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</si>
  <si>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</si>
  <si>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</si>
  <si>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</si>
  <si>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</si>
  <si>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</si>
  <si>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</si>
  <si>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</si>
  <si>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</si>
  <si>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</si>
  <si>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</si>
  <si>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</si>
  <si>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</si>
  <si>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</si>
  <si>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</si>
  <si>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</si>
  <si>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</si>
  <si>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</si>
  <si>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</si>
  <si>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</si>
  <si>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</si>
  <si>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</si>
  <si>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</si>
  <si>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</si>
  <si>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</si>
  <si>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</si>
  <si>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</si>
  <si>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</si>
  <si>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</si>
  <si>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</si>
  <si>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</si>
  <si>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</si>
  <si>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</si>
  <si>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</si>
  <si>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</si>
  <si>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</si>
  <si>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</si>
  <si>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</si>
  <si>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</si>
  <si>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</si>
  <si>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</si>
  <si>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</si>
  <si>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</si>
  <si>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</si>
  <si>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</si>
  <si>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</si>
  <si>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</si>
  <si>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</si>
  <si>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</si>
  <si>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</si>
  <si>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</si>
  <si>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</si>
  <si>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</si>
  <si>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</si>
  <si>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</si>
  <si>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</si>
  <si>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</si>
  <si>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</si>
  <si>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</si>
  <si>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</si>
  <si>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</si>
  <si>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</si>
  <si>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</si>
  <si>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</si>
  <si>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</si>
  <si>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</si>
  <si>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</si>
  <si>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</si>
  <si>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</si>
  <si>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</si>
  <si>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</si>
  <si>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</si>
  <si>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</si>
  <si>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</si>
  <si>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</si>
  <si>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</si>
  <si>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</si>
  <si>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</si>
  <si>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</si>
  <si>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</si>
  <si>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</si>
  <si>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</si>
  <si>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</si>
  <si>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</si>
  <si>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</si>
  <si>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</si>
  <si>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</si>
  <si>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</si>
  <si>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</si>
  <si>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</si>
  <si>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</si>
  <si>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</si>
  <si>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</si>
  <si>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</si>
  <si>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</si>
  <si>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</si>
  <si>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</si>
  <si>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</si>
  <si>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</si>
  <si>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</si>
  <si>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</si>
  <si>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</si>
  <si>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</si>
  <si>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</si>
  <si>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</si>
  <si>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</si>
  <si>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</si>
  <si>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</si>
  <si>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</si>
  <si>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</si>
  <si>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</si>
  <si>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</si>
  <si>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</si>
  <si>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</si>
  <si>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</si>
  <si>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</si>
  <si>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</si>
  <si>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</si>
  <si>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</si>
  <si>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</si>
  <si>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</si>
  <si>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</si>
  <si>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</si>
  <si>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</si>
  <si>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</si>
  <si>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</si>
  <si>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</si>
  <si>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</si>
  <si>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</si>
  <si>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</si>
  <si>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</si>
  <si>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</si>
  <si>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</si>
  <si>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</si>
  <si>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</si>
  <si>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</si>
  <si>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</si>
  <si>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</si>
  <si>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</si>
  <si>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</si>
  <si>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</si>
  <si>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</si>
  <si>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</si>
  <si>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</si>
  <si>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</si>
  <si>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</si>
  <si>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</si>
  <si>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</si>
  <si>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</si>
  <si>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</si>
  <si>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</si>
  <si>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</si>
  <si>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</si>
  <si>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</si>
  <si>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</si>
  <si>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</si>
  <si>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</si>
  <si>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</si>
  <si>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</si>
  <si>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</si>
  <si>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</si>
  <si>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</si>
  <si>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</si>
  <si>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</si>
  <si>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</si>
  <si>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</si>
  <si>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</si>
  <si>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</si>
  <si>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</si>
  <si>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</si>
  <si>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</si>
  <si>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</si>
  <si>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</si>
  <si>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</si>
  <si>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</si>
  <si>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</si>
  <si>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</si>
  <si>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</si>
  <si>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</si>
  <si>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</si>
  <si>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</si>
  <si>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</si>
  <si>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</si>
  <si>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</si>
  <si>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</si>
  <si>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</si>
  <si>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</si>
  <si>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</si>
  <si>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</si>
  <si>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</si>
  <si>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</si>
  <si>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</si>
  <si>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</si>
  <si>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</si>
  <si>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</si>
  <si>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</si>
  <si>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</si>
  <si>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</si>
  <si>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</si>
  <si>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</si>
  <si>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</si>
  <si>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</si>
  <si>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</si>
  <si>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</si>
  <si>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</si>
  <si>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</si>
  <si>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</si>
  <si>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</si>
  <si>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</si>
  <si>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</si>
  <si>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</si>
  <si>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</si>
  <si>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</si>
  <si>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</si>
  <si>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</si>
  <si>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</si>
  <si>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</si>
  <si>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</si>
  <si>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</si>
  <si>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</si>
  <si>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</si>
  <si>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</si>
  <si>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</si>
  <si>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</si>
  <si>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</si>
  <si>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</si>
  <si>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</si>
  <si>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</si>
  <si>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</si>
  <si>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</si>
  <si>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</si>
  <si>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</si>
  <si>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</si>
  <si>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</si>
  <si>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</si>
  <si>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</si>
  <si>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</si>
  <si>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</si>
  <si>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</si>
  <si>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</si>
  <si>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</si>
  <si>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</si>
  <si>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</si>
  <si>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</si>
  <si>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</si>
  <si>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</si>
  <si>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</si>
  <si>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</si>
  <si>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</si>
  <si>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</si>
  <si>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</si>
  <si>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</si>
  <si>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</si>
  <si>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</si>
  <si>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</si>
  <si>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</si>
  <si>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</si>
  <si>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</si>
  <si>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</si>
  <si>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</si>
  <si>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</si>
  <si>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</si>
  <si>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</si>
  <si>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</si>
  <si>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</si>
  <si>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</si>
  <si>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</si>
  <si>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</si>
  <si>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</si>
  <si>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</si>
  <si>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</si>
  <si>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</si>
  <si>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</si>
  <si>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</si>
  <si>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</si>
  <si>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</si>
  <si>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</si>
  <si>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</si>
  <si>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</si>
  <si>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</si>
  <si>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</si>
  <si>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</si>
  <si>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</si>
  <si>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</si>
  <si>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</si>
  <si>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</si>
  <si>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</si>
  <si>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</si>
  <si>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</si>
  <si>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</si>
  <si>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</si>
  <si>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</si>
  <si>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</si>
  <si>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</si>
  <si>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</si>
  <si>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</si>
  <si>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</si>
  <si>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</si>
  <si>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</si>
  <si>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</si>
  <si>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</si>
  <si>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</si>
  <si>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</si>
  <si>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</si>
  <si>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</si>
  <si>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</si>
  <si>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</si>
  <si>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</si>
  <si>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</si>
  <si>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</si>
  <si>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</si>
  <si>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</si>
  <si>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</si>
  <si>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</si>
  <si>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</si>
  <si>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</si>
  <si>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</si>
  <si>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</si>
  <si>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</si>
  <si>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</si>
  <si>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</si>
  <si>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</si>
  <si>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</si>
  <si>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</si>
  <si>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</si>
  <si>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</si>
  <si>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</si>
  <si>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</si>
  <si>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</si>
  <si>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</si>
  <si>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</si>
  <si>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</si>
  <si>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</si>
  <si>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</si>
  <si>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</si>
  <si>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</si>
  <si>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</si>
  <si>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</si>
  <si>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</si>
  <si>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</si>
  <si>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</si>
  <si>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</si>
  <si>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</si>
  <si>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</si>
  <si>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</si>
  <si>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</si>
  <si>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</si>
  <si>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</si>
  <si>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</si>
  <si>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</si>
  <si>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</si>
  <si>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</si>
  <si>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</si>
  <si>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</si>
  <si>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</si>
  <si>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</si>
  <si>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</si>
  <si>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</si>
  <si>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</si>
  <si>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</si>
  <si>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</si>
  <si>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</si>
  <si>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</si>
  <si>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</si>
  <si>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</si>
  <si>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</si>
  <si>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</si>
  <si>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</si>
  <si>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</si>
  <si>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</si>
  <si>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</si>
  <si>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</si>
  <si>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</si>
  <si>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</si>
  <si>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</si>
  <si>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</si>
  <si>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</si>
  <si>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</si>
  <si>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</si>
  <si>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</si>
  <si>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</si>
  <si>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</si>
  <si>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</si>
  <si>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</si>
  <si>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</si>
  <si>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</si>
  <si>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</si>
  <si>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</si>
  <si>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</si>
  <si>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</si>
  <si>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</si>
  <si>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</si>
  <si>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</si>
  <si>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</si>
  <si>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</si>
  <si>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</si>
  <si>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</si>
  <si>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</si>
  <si>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</si>
  <si>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</si>
  <si>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</si>
  <si>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</si>
  <si>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</si>
  <si>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</si>
  <si>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</si>
  <si>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</si>
  <si>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</si>
  <si>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</si>
  <si>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</si>
  <si>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</si>
  <si>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</si>
  <si>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</si>
  <si>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</si>
  <si>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</si>
  <si>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</si>
  <si>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</si>
  <si>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</si>
  <si>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</si>
  <si>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</si>
  <si>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</si>
  <si>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</si>
  <si>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</si>
  <si>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</si>
  <si>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</si>
  <si>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</si>
  <si>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</si>
  <si>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</si>
  <si>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</si>
  <si>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</si>
  <si>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</si>
  <si>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</si>
  <si>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</si>
  <si>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</si>
  <si>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</si>
  <si>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</si>
  <si>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</si>
  <si>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</si>
  <si>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</si>
  <si>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</si>
  <si>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</si>
  <si>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</si>
  <si>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</si>
  <si>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</si>
  <si>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</si>
  <si>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</si>
  <si>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</si>
  <si>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</si>
  <si>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</si>
  <si>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</si>
  <si>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</si>
  <si>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</si>
  <si>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</si>
  <si>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</si>
  <si>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</si>
  <si>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</si>
  <si>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</si>
  <si>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</si>
  <si>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</si>
  <si>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</si>
  <si>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</si>
  <si>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</si>
  <si>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</si>
  <si>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</si>
  <si>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</si>
  <si>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</si>
  <si>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</si>
  <si>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</si>
  <si>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</si>
  <si>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</si>
  <si>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</si>
  <si>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</si>
  <si>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</si>
  <si>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</si>
  <si>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</si>
  <si>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</si>
  <si>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</si>
  <si>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</si>
  <si>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</si>
  <si>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</si>
  <si>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</si>
  <si>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</si>
  <si>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</si>
  <si>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</si>
  <si>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</si>
  <si>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</si>
  <si>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</si>
  <si>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</si>
  <si>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</si>
  <si>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</si>
  <si>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</si>
  <si>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</si>
  <si>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</si>
  <si>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</si>
  <si>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</si>
  <si>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</si>
  <si>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</si>
  <si>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</si>
  <si>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</si>
  <si>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</si>
  <si>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</si>
  <si>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</si>
  <si>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</si>
  <si>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</si>
  <si>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</si>
  <si>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</si>
  <si>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</si>
  <si>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</si>
  <si>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</si>
  <si>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</si>
  <si>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</si>
  <si>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</si>
  <si>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</si>
  <si>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</si>
  <si>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</si>
  <si>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</si>
  <si>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</si>
  <si>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</si>
  <si>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</si>
  <si>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</si>
  <si>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</si>
  <si>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</si>
  <si>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</si>
  <si>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</si>
  <si>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</si>
  <si>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</si>
  <si>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</si>
  <si>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</si>
  <si>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</si>
  <si>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</si>
  <si>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</si>
  <si>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</si>
  <si>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</si>
  <si>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</si>
  <si>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</si>
  <si>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</si>
  <si>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</si>
  <si>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</si>
  <si>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</si>
  <si>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</si>
  <si>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</si>
  <si>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</si>
  <si>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</si>
  <si>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</si>
  <si>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</si>
  <si>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</si>
  <si>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</si>
  <si>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</si>
  <si>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</si>
  <si>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</si>
  <si>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</si>
  <si>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</si>
  <si>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</si>
  <si>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</si>
  <si>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</si>
  <si>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</si>
  <si>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</si>
  <si>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</si>
  <si>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</si>
  <si>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</si>
  <si>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</si>
  <si>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</si>
  <si>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</si>
  <si>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</si>
  <si>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</si>
  <si>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</si>
  <si>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</si>
  <si>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</si>
  <si>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</si>
  <si>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</si>
  <si>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</si>
  <si>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</si>
  <si>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</si>
  <si>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</si>
  <si>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</si>
  <si>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</si>
  <si>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</si>
  <si>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</si>
  <si>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</si>
  <si>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</si>
  <si>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</si>
  <si>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</si>
  <si>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</si>
  <si>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</si>
  <si>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</si>
  <si>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</si>
  <si>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</si>
  <si>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</si>
  <si>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</si>
  <si>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</si>
  <si>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</si>
  <si>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</si>
  <si>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</si>
  <si>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</si>
  <si>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</si>
  <si>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</si>
  <si>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</si>
  <si>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</si>
  <si>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</si>
  <si>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</si>
  <si>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</si>
  <si>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</si>
  <si>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</si>
  <si>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</si>
  <si>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</si>
  <si>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</si>
  <si>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</si>
  <si>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</si>
  <si>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</si>
  <si>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</si>
  <si>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</si>
  <si>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</si>
  <si>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</si>
  <si>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</si>
  <si>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</si>
  <si>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</si>
  <si>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</si>
  <si>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</si>
  <si>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</si>
  <si>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</si>
  <si>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</si>
  <si>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</si>
  <si>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</si>
  <si>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</si>
  <si>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</si>
  <si>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</si>
  <si>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</si>
  <si>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</si>
  <si>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</si>
  <si>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</si>
  <si>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</si>
  <si>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</si>
  <si>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</si>
  <si>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</si>
  <si>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</si>
  <si>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</si>
  <si>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</si>
  <si>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</si>
  <si>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</si>
  <si>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</si>
  <si>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</si>
  <si>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</si>
  <si>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</si>
  <si>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</si>
  <si>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</si>
  <si>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</si>
  <si>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</si>
  <si>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</si>
  <si>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</si>
  <si>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</si>
  <si>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</si>
  <si>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</si>
  <si>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</si>
  <si>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</si>
  <si>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</si>
  <si>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</si>
  <si>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</si>
  <si>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</si>
  <si>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</si>
  <si>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</si>
  <si>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</si>
  <si>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</si>
  <si>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</si>
  <si>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</si>
  <si>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</si>
  <si>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</si>
  <si>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</si>
  <si>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</si>
  <si>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</si>
  <si>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</si>
  <si>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</si>
  <si>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</si>
  <si>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</si>
  <si>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</si>
  <si>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</si>
  <si>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</si>
  <si>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</si>
  <si>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</si>
  <si>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</si>
  <si>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</si>
  <si>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</si>
  <si>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</si>
  <si>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</si>
  <si>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</si>
  <si>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</si>
  <si>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</si>
  <si>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</si>
  <si>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</si>
  <si>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</si>
  <si>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</si>
  <si>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</si>
  <si>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</si>
  <si>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</si>
  <si>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</si>
  <si>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</si>
  <si>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</si>
  <si>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</si>
  <si>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</si>
  <si>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</si>
  <si>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</si>
  <si>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</si>
  <si>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</si>
  <si>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</si>
  <si>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</si>
  <si>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</si>
  <si>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</si>
  <si>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</si>
  <si>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</si>
  <si>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</si>
  <si>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</si>
  <si>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</si>
  <si>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</si>
  <si>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</si>
  <si>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</si>
  <si>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</si>
  <si>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</si>
  <si>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</si>
  <si>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</si>
  <si>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</si>
  <si>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</si>
  <si>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</si>
  <si>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</si>
  <si>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</si>
  <si>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</si>
  <si>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</si>
  <si>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</si>
  <si>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</si>
  <si>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</si>
  <si>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</si>
  <si>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</si>
  <si>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</si>
  <si>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</si>
  <si>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</si>
  <si>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</si>
  <si>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</si>
  <si>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</si>
  <si>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</si>
  <si>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</si>
  <si>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</si>
  <si>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</si>
  <si>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</si>
  <si>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</si>
  <si>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</si>
  <si>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</si>
  <si>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</si>
  <si>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</si>
  <si>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</si>
  <si>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</si>
  <si>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</si>
  <si>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</si>
  <si>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</si>
  <si>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</si>
  <si>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</si>
  <si>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</si>
  <si>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</si>
  <si>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</si>
  <si>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</si>
  <si>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</si>
  <si>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</si>
  <si>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</si>
  <si>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</si>
  <si>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</si>
  <si>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</si>
  <si>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</si>
  <si>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</si>
  <si>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</si>
  <si>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</si>
  <si>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</si>
  <si>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</si>
  <si>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</si>
  <si>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</si>
  <si>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</si>
  <si>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</si>
  <si>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</si>
  <si>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</si>
  <si>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</si>
  <si>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</si>
  <si>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</si>
  <si>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</si>
  <si>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</si>
  <si>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</si>
  <si>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</si>
  <si>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</si>
  <si>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</si>
  <si>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</si>
  <si>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</si>
  <si>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</si>
  <si>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</si>
  <si>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</si>
  <si>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</si>
  <si>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</si>
  <si>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</si>
  <si>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</si>
  <si>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</si>
  <si>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</si>
  <si>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</si>
  <si>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</si>
  <si>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</si>
  <si>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</si>
  <si>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</si>
  <si>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</si>
  <si>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</si>
  <si>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</si>
  <si>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</si>
  <si>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</si>
  <si>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</si>
  <si>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</si>
  <si>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</si>
  <si>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</si>
  <si>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</si>
  <si>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</si>
  <si>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</si>
  <si>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</si>
  <si>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</si>
  <si>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</si>
  <si>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</si>
  <si>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</si>
  <si>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</si>
  <si>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</si>
  <si>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</si>
  <si>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</si>
  <si>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</si>
  <si>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</si>
  <si>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</si>
  <si>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</si>
  <si>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</si>
  <si>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</si>
  <si>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</si>
  <si>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</si>
  <si>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</si>
  <si>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</si>
  <si>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</si>
  <si>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</si>
  <si>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</si>
  <si>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</si>
  <si>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</si>
  <si>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</si>
  <si>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</si>
  <si>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</si>
  <si>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</si>
  <si>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</si>
  <si>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</si>
  <si>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</si>
  <si>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</si>
  <si>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</si>
  <si>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</si>
  <si>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</si>
  <si>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</si>
  <si>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</si>
  <si>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</si>
  <si>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</si>
  <si>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</si>
  <si>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</si>
  <si>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</si>
  <si>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</si>
  <si>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</si>
  <si>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</si>
  <si>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</si>
  <si>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</si>
  <si>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</si>
  <si>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</si>
  <si>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</si>
  <si>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</si>
  <si>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</si>
  <si>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</si>
  <si>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</si>
  <si>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</si>
  <si>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</si>
  <si>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</si>
  <si>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</si>
  <si>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</si>
  <si>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</si>
  <si>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</si>
  <si>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</si>
  <si>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</si>
  <si>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</si>
  <si>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</si>
  <si>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</si>
  <si>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</si>
  <si>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</si>
  <si>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</si>
  <si>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</si>
  <si>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</si>
  <si>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</si>
  <si>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</si>
  <si>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</si>
  <si>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</si>
  <si>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</si>
  <si>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</si>
  <si>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</si>
  <si>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</si>
  <si>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</si>
  <si>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</si>
  <si>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</si>
  <si>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</si>
  <si>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</si>
  <si>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</si>
  <si>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</si>
  <si>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</si>
  <si>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</si>
  <si>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</si>
  <si>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</si>
  <si>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</si>
  <si>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</si>
  <si>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</si>
  <si>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</si>
  <si>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</si>
  <si>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</si>
  <si>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</si>
  <si>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</si>
  <si>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</si>
  <si>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</si>
  <si>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</si>
  <si>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</si>
  <si>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</si>
  <si>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</si>
  <si>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</si>
  <si>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</si>
  <si>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</si>
  <si>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</si>
  <si>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</si>
  <si>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</si>
  <si>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</si>
  <si>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</si>
  <si>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</si>
  <si>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</si>
  <si>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</si>
  <si>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</si>
  <si>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</si>
  <si>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</si>
  <si>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</si>
  <si>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</si>
  <si>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</si>
  <si>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</si>
  <si>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</si>
  <si>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</si>
  <si>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</si>
  <si>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</si>
  <si>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</si>
  <si>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</si>
  <si>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</si>
  <si>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</si>
  <si>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</si>
  <si>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</si>
  <si>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</si>
  <si>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</si>
  <si>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</si>
  <si>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</si>
  <si>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</si>
  <si>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</si>
  <si>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</si>
  <si>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</si>
  <si>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</si>
  <si>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</si>
  <si>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</si>
  <si>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</si>
  <si>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</si>
  <si>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</si>
  <si>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</si>
  <si>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</si>
  <si>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</si>
  <si>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</si>
  <si>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</si>
  <si>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</si>
  <si>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</si>
  <si>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</si>
  <si>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</si>
  <si>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</si>
  <si>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</si>
  <si>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</si>
  <si>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</si>
  <si>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</si>
  <si>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</si>
  <si>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</si>
  <si>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</si>
  <si>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</si>
  <si>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</si>
  <si>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</si>
  <si>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</si>
  <si>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</si>
  <si>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</si>
  <si>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</si>
  <si>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</si>
  <si>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</si>
  <si>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</si>
  <si>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</si>
  <si>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</si>
  <si>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</si>
  <si>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</si>
  <si>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</si>
  <si>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</si>
  <si>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</si>
  <si>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</si>
  <si>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</si>
  <si>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</si>
  <si>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</si>
  <si>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</si>
  <si>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</si>
  <si>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</si>
  <si>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</si>
  <si>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</si>
  <si>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</si>
  <si>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</si>
  <si>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</si>
  <si>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</si>
  <si>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</si>
  <si>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</si>
  <si>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</si>
  <si>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</si>
  <si>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</si>
  <si>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</si>
  <si>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</si>
  <si>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</si>
  <si>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</si>
  <si>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</si>
  <si>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</si>
  <si>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</si>
  <si>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</si>
  <si>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</si>
  <si>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</si>
  <si>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</si>
  <si>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</si>
  <si>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</si>
  <si>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</si>
  <si>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</si>
  <si>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</si>
  <si>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</si>
  <si>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</si>
  <si>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</si>
  <si>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</si>
  <si>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</si>
  <si>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</si>
  <si>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</si>
  <si>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</si>
  <si>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</si>
  <si>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</si>
  <si>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</si>
  <si>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</si>
  <si>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</si>
  <si>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</si>
  <si>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</si>
  <si>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</si>
  <si>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</si>
  <si>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</si>
  <si>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</si>
  <si>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</si>
  <si>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</si>
  <si>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</si>
  <si>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</si>
  <si>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</si>
  <si>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</si>
  <si>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</si>
  <si>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</si>
  <si>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</si>
  <si>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</si>
  <si>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</si>
  <si>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</si>
  <si>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</si>
  <si>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</si>
  <si>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</si>
  <si>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</si>
  <si>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</si>
  <si>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</si>
  <si>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</si>
  <si>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</si>
  <si>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</si>
  <si>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</si>
  <si>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</si>
  <si>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</si>
  <si>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</si>
  <si>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</si>
  <si>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</si>
  <si>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</si>
  <si>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</si>
  <si>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</si>
  <si>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</si>
  <si>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</si>
  <si>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</si>
  <si>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</si>
  <si>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</si>
  <si>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</si>
  <si>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</si>
  <si>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</si>
  <si>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</si>
  <si>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</si>
  <si>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</si>
  <si>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</si>
  <si>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</si>
  <si>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</si>
  <si>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</si>
  <si>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</si>
  <si>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</si>
  <si>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</si>
  <si>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</si>
  <si>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</si>
  <si>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</si>
  <si>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</si>
  <si>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</si>
  <si>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</si>
  <si>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</si>
  <si>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</si>
  <si>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</si>
  <si>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</si>
  <si>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</si>
  <si>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</si>
  <si>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</si>
  <si>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</si>
  <si>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</si>
  <si>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</si>
  <si>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</si>
  <si>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</si>
  <si>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</si>
  <si>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</si>
  <si>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</si>
  <si>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</si>
  <si>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</si>
  <si>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</si>
  <si>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</si>
  <si>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</si>
  <si>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</si>
  <si>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</si>
  <si>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</si>
  <si>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</si>
  <si>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</si>
  <si>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</si>
  <si>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</si>
  <si>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</si>
  <si>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</si>
  <si>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</si>
  <si>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</si>
  <si>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</si>
  <si>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</si>
  <si>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</si>
  <si>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</si>
  <si>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</si>
  <si>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</si>
  <si>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</si>
  <si>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</si>
  <si>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</si>
  <si>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</si>
  <si>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</si>
  <si>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</si>
  <si>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</si>
  <si>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</si>
  <si>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</si>
  <si>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</si>
  <si>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</si>
  <si>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</si>
  <si>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</si>
  <si>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</si>
  <si>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</si>
  <si>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</si>
  <si>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</si>
  <si>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</si>
  <si>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</si>
  <si>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</si>
  <si>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</si>
  <si>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</si>
  <si>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</si>
  <si>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</si>
  <si>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</si>
  <si>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</si>
  <si>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</si>
  <si>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</si>
  <si>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</si>
  <si>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</si>
  <si>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</si>
  <si>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</si>
  <si>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</si>
  <si>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</si>
  <si>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</si>
  <si>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</si>
  <si>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</si>
  <si>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</si>
  <si>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</si>
  <si>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</si>
  <si>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</si>
  <si>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</si>
  <si>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</si>
  <si>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</si>
  <si>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</si>
  <si>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</si>
  <si>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</si>
  <si>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</si>
  <si>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</si>
  <si>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</si>
  <si>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</si>
  <si>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</si>
  <si>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</si>
  <si>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</si>
  <si>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</si>
  <si>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</si>
  <si>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</si>
  <si>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</si>
  <si>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</si>
  <si>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</si>
  <si>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</si>
  <si>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</si>
  <si>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</si>
  <si>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</si>
  <si>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</si>
  <si>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</si>
  <si>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</si>
  <si>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</si>
  <si>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</si>
  <si>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</si>
  <si>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</si>
  <si>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</si>
  <si>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</si>
  <si>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</si>
  <si>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</si>
  <si>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</si>
  <si>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</si>
  <si>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</si>
  <si>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</si>
  <si>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</si>
  <si>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</si>
  <si>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</si>
  <si>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</si>
  <si>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</si>
  <si>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</si>
  <si>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</si>
  <si>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</si>
  <si>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</si>
  <si>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</si>
  <si>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</si>
  <si>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</si>
  <si>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</si>
  <si>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</si>
  <si>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</si>
  <si>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</si>
  <si>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</si>
  <si>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</si>
  <si>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</si>
  <si>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</si>
  <si>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</si>
  <si>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</si>
  <si>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</si>
  <si>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</si>
  <si>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</si>
  <si>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</si>
  <si>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</si>
  <si>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</si>
  <si>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</si>
  <si>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</si>
  <si>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</si>
  <si>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</si>
  <si>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</si>
  <si>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</si>
  <si>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</si>
  <si>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</si>
  <si>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</si>
  <si>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</si>
  <si>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</si>
  <si>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</si>
  <si>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</si>
  <si>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</si>
  <si>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</si>
  <si>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</si>
  <si>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</si>
  <si>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</si>
  <si>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</si>
  <si>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</si>
  <si>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</si>
  <si>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</si>
  <si>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</si>
  <si>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</si>
  <si>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</si>
  <si>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</si>
  <si>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</si>
  <si>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</si>
  <si>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</si>
  <si>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</si>
  <si>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</si>
  <si>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</si>
  <si>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</si>
  <si>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</si>
  <si>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</si>
  <si>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</si>
  <si>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</si>
  <si>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</si>
  <si>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</si>
  <si>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</si>
  <si>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</si>
  <si>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</si>
  <si>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</si>
  <si>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</si>
  <si>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</si>
  <si>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</si>
  <si>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</si>
  <si>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</si>
  <si>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</si>
  <si>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</si>
  <si>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</si>
  <si>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</si>
  <si>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</si>
  <si>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</si>
  <si>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</si>
  <si>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</si>
  <si>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</si>
  <si>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</si>
  <si>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</si>
  <si>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</si>
  <si>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</si>
  <si>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</si>
  <si>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</si>
  <si>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</si>
  <si>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</si>
  <si>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</si>
  <si>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</si>
  <si>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</si>
  <si>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</si>
  <si>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</si>
  <si>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</si>
  <si>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</si>
  <si>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</si>
  <si>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</si>
  <si>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</si>
  <si>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</si>
  <si>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</si>
  <si>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</si>
  <si>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</si>
  <si>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</si>
  <si>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</si>
  <si>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</si>
  <si>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</si>
  <si>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</si>
  <si>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</si>
  <si>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</si>
  <si>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</si>
  <si>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</si>
  <si>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</si>
  <si>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</si>
  <si>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</si>
  <si>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</si>
  <si>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</si>
  <si>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</si>
  <si>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</si>
  <si>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</si>
  <si>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</si>
  <si>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</si>
  <si>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</si>
  <si>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</si>
  <si>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</si>
  <si>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</si>
  <si>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</si>
  <si>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</si>
  <si>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</si>
  <si>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</si>
  <si>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</si>
  <si>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</si>
  <si>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</si>
  <si>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</si>
  <si>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</si>
  <si>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</si>
  <si>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</si>
  <si>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</si>
  <si>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</si>
  <si>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</si>
  <si>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</si>
  <si>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</si>
  <si>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</si>
  <si>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</si>
  <si>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</si>
  <si>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</si>
  <si>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</si>
  <si>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</si>
  <si>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</si>
  <si>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</si>
  <si>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</si>
  <si>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</si>
  <si>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</si>
  <si>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</si>
  <si>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</si>
  <si>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</si>
  <si>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</si>
  <si>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</si>
  <si>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</si>
  <si>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</si>
  <si>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</si>
  <si>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</si>
  <si>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</si>
  <si>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</si>
  <si>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</si>
  <si>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</si>
  <si>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</si>
  <si>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</si>
  <si>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</si>
  <si>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</si>
  <si>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</si>
  <si>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</si>
  <si>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</si>
  <si>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</si>
  <si>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</si>
  <si>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</si>
  <si>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</si>
  <si>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</si>
  <si>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</si>
  <si>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</si>
  <si>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</si>
  <si>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</si>
  <si>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</si>
  <si>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</si>
  <si>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</si>
  <si>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</si>
  <si>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</si>
  <si>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</si>
  <si>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</si>
  <si>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</si>
  <si>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</si>
  <si>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</si>
  <si>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</si>
  <si>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</si>
  <si>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</si>
  <si>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</si>
  <si>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</si>
  <si>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</si>
  <si>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</si>
  <si>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</si>
  <si>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</si>
  <si>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</si>
  <si>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</si>
  <si>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</si>
  <si>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</si>
  <si>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</si>
  <si>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</si>
  <si>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</si>
  <si>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</si>
  <si>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</si>
  <si>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</si>
  <si>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</si>
  <si>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</si>
  <si>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</si>
  <si>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</si>
  <si>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</si>
  <si>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</si>
  <si>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</si>
  <si>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</si>
  <si>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</si>
  <si>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</si>
  <si>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</si>
  <si>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</si>
  <si>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</si>
  <si>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</si>
  <si>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</si>
  <si>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</si>
  <si>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</si>
  <si>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</si>
  <si>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</si>
  <si>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</si>
  <si>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</si>
  <si>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</si>
  <si>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</si>
  <si>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</si>
  <si>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</si>
  <si>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</si>
  <si>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</si>
  <si>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</si>
  <si>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</si>
  <si>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</si>
  <si>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</si>
  <si>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</si>
  <si>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</si>
  <si>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</si>
  <si>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</si>
  <si>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</si>
  <si>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</si>
  <si>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</si>
  <si>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</si>
  <si>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</si>
  <si>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</si>
  <si>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</si>
  <si>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</si>
  <si>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</si>
  <si>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</si>
  <si>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</si>
  <si>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</si>
  <si>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</si>
  <si>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</si>
  <si>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</si>
  <si>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</si>
  <si>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</si>
  <si>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</si>
  <si>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</si>
  <si>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</si>
  <si>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</si>
  <si>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</si>
  <si>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</si>
  <si>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</si>
  <si>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</si>
  <si>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</si>
  <si>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</si>
  <si>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</si>
  <si>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</si>
  <si>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</si>
  <si>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</si>
  <si>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</si>
  <si>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</si>
  <si>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</si>
  <si>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</si>
  <si>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</si>
  <si>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</si>
  <si>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</si>
  <si>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</si>
  <si>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</si>
  <si>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</si>
  <si>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</si>
  <si>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</si>
  <si>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</si>
  <si>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</si>
  <si>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</si>
  <si>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</si>
  <si>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</si>
  <si>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</si>
  <si>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</si>
  <si>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</si>
  <si>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</si>
  <si>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</si>
  <si>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</si>
  <si>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</si>
  <si>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</si>
  <si>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</si>
  <si>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</si>
  <si>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</si>
  <si>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</si>
  <si>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</si>
  <si>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</si>
  <si>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</si>
  <si>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</si>
  <si>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</si>
  <si>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</si>
  <si>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</si>
  <si>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</si>
  <si>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</si>
  <si>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</si>
  <si>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</si>
  <si>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</si>
  <si>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</si>
  <si>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</si>
  <si>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</si>
  <si>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</si>
  <si>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</si>
  <si>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</si>
  <si>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</si>
  <si>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</si>
  <si>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</si>
  <si>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</si>
  <si>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</si>
  <si>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</si>
  <si>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</si>
  <si>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</si>
  <si>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</si>
  <si>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</si>
  <si>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</si>
  <si>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</si>
  <si>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</si>
  <si>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</si>
  <si>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</si>
  <si>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</si>
  <si>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</si>
  <si>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</si>
  <si>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</si>
  <si>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</si>
  <si>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</si>
  <si>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</si>
  <si>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</si>
  <si>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</si>
  <si>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</si>
  <si>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</si>
  <si>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</si>
  <si>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</si>
  <si>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</si>
  <si>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</si>
  <si>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</si>
  <si>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</si>
  <si>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</si>
  <si>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</si>
  <si>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</si>
  <si>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</si>
  <si>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</si>
  <si>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</si>
  <si>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</si>
  <si>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</si>
  <si>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</si>
  <si>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</si>
  <si>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</si>
  <si>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</si>
  <si>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</si>
  <si>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</si>
  <si>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</si>
  <si>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</si>
  <si>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</si>
  <si>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</si>
  <si>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</si>
  <si>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</si>
  <si>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</si>
  <si>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</si>
  <si>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</si>
  <si>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</si>
  <si>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</si>
  <si>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</si>
  <si>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</si>
  <si>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</si>
  <si>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</si>
  <si>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</si>
  <si>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</si>
  <si>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</si>
  <si>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</si>
  <si>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</si>
  <si>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</si>
  <si>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</si>
  <si>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</si>
  <si>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</si>
  <si>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</si>
  <si>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</si>
  <si>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</si>
  <si>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</si>
  <si>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</si>
  <si>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</si>
  <si>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</si>
  <si>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</si>
  <si>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</si>
  <si>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</si>
  <si>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</si>
  <si>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</si>
  <si>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</si>
  <si>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</si>
  <si>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</si>
  <si>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</si>
  <si>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</si>
  <si>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</si>
  <si>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</si>
  <si>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</si>
  <si>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</si>
  <si>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</si>
  <si>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</si>
  <si>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</si>
  <si>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</si>
  <si>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</si>
  <si>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</si>
  <si>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</si>
  <si>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</si>
  <si>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</si>
  <si>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</si>
  <si>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</si>
  <si>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</si>
  <si>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</si>
  <si>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</si>
  <si>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</si>
  <si>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</si>
  <si>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</si>
  <si>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</si>
  <si>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</si>
  <si>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</si>
  <si>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</si>
  <si>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</si>
  <si>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</si>
  <si>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</si>
  <si>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</si>
  <si>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</si>
  <si>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</si>
  <si>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</si>
  <si>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</si>
  <si>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</si>
  <si>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</si>
  <si>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</si>
  <si>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</si>
  <si>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</si>
  <si>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</si>
  <si>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</si>
  <si>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</si>
  <si>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</si>
  <si>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</si>
  <si>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</si>
  <si>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</si>
  <si>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</si>
  <si>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</si>
  <si>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</si>
  <si>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</si>
  <si>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</si>
  <si>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</si>
  <si>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</si>
  <si>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</si>
  <si>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</si>
  <si>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</si>
  <si>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</si>
  <si>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</si>
  <si>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</si>
  <si>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</si>
  <si>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</si>
  <si>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</si>
  <si>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</si>
  <si>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</si>
  <si>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</si>
  <si>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</si>
  <si>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</si>
  <si>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</si>
  <si>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</si>
  <si>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</si>
  <si>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</si>
  <si>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</si>
  <si>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</si>
  <si>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</si>
  <si>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</si>
  <si>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</si>
  <si>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</si>
  <si>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</si>
  <si>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</si>
  <si>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</si>
  <si>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</si>
  <si>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</si>
  <si>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</si>
  <si>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</si>
  <si>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</si>
  <si>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</si>
  <si>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</si>
  <si>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</si>
  <si>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</si>
  <si>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</si>
  <si>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</si>
  <si>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</si>
  <si>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</si>
  <si>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</si>
  <si>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</si>
  <si>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</si>
  <si>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</si>
  <si>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</si>
  <si>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</si>
  <si>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</si>
  <si>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</si>
  <si>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</si>
  <si>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</si>
  <si>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</si>
  <si>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</si>
  <si>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</si>
  <si>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</si>
  <si>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</si>
  <si>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</si>
  <si>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</si>
  <si>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</si>
  <si>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</si>
  <si>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</si>
  <si>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</si>
  <si>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</si>
  <si>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</si>
  <si>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</si>
  <si>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</si>
  <si>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</si>
  <si>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</si>
  <si>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</si>
  <si>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</si>
  <si>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</si>
  <si>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</si>
  <si>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</si>
  <si>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</si>
  <si>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</si>
  <si>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</si>
  <si>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</si>
  <si>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</si>
  <si>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</si>
  <si>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</si>
  <si>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</si>
  <si>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</si>
  <si>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</si>
  <si>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</si>
  <si>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</si>
  <si>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</si>
  <si>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</si>
  <si>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</si>
  <si>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</si>
  <si>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</si>
  <si>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</si>
  <si>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</si>
  <si>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</si>
  <si>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</si>
  <si>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</si>
  <si>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</si>
  <si>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</si>
  <si>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</si>
  <si>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</si>
  <si>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</si>
  <si>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</si>
  <si>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</si>
  <si>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</si>
  <si>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</si>
  <si>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</si>
  <si>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</si>
  <si>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</si>
  <si>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</si>
  <si>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</si>
  <si>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</si>
  <si>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</si>
  <si>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</si>
  <si>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</si>
  <si>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</si>
  <si>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</si>
  <si>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</si>
  <si>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</si>
  <si>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</si>
  <si>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</si>
  <si>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</si>
  <si>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</si>
  <si>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</si>
  <si>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</si>
  <si>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</si>
  <si>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</si>
  <si>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</si>
  <si>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</si>
  <si>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</si>
  <si>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</si>
  <si>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</si>
  <si>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</si>
  <si>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</si>
  <si>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</si>
  <si>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</si>
  <si>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</si>
  <si>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</si>
  <si>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</si>
  <si>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</si>
  <si>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</si>
  <si>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</si>
  <si>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</si>
  <si>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</si>
  <si>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</si>
  <si>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</si>
  <si>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</si>
  <si>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</si>
  <si>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</si>
  <si>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</si>
  <si>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</si>
  <si>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</si>
  <si>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</si>
  <si>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</si>
  <si>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</si>
  <si>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</si>
  <si>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</si>
  <si>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</si>
  <si>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</si>
  <si>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</si>
  <si>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</si>
  <si>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</si>
  <si>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</si>
  <si>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</si>
  <si>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</si>
  <si>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</si>
  <si>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</si>
  <si>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</si>
  <si>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</si>
  <si>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</si>
  <si>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</si>
  <si>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</si>
  <si>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</si>
  <si>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</si>
  <si>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</si>
  <si>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</si>
  <si>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</si>
  <si>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</si>
  <si>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</si>
  <si>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</si>
  <si>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</si>
  <si>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</si>
  <si>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</si>
  <si>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</si>
  <si>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</si>
  <si>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</si>
  <si>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</si>
  <si>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</si>
  <si>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</si>
  <si>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</si>
  <si>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</si>
  <si>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</si>
  <si>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</si>
  <si>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</si>
  <si>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</si>
  <si>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</si>
  <si>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</si>
  <si>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</si>
  <si>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</si>
  <si>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</si>
  <si>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</si>
  <si>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</si>
  <si>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</si>
  <si>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</si>
  <si>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</si>
  <si>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</si>
  <si>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</si>
  <si>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</si>
  <si>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</si>
  <si>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</si>
  <si>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</si>
  <si>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</si>
  <si>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</si>
  <si>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</si>
  <si>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</si>
  <si>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</si>
  <si>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</si>
  <si>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</si>
  <si>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</si>
  <si>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</si>
  <si>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</si>
  <si>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</si>
  <si>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</si>
  <si>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</si>
  <si>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</si>
  <si>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</si>
  <si>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</si>
  <si>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</si>
  <si>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</si>
  <si>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</si>
  <si>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</si>
  <si>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</si>
  <si>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</si>
  <si>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</si>
  <si>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</si>
  <si>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</si>
  <si>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</si>
  <si>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</si>
  <si>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</si>
  <si>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</si>
  <si>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</si>
  <si>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</si>
  <si>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</si>
  <si>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</si>
  <si>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</si>
  <si>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</si>
  <si>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</si>
  <si>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</si>
  <si>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</si>
  <si>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</si>
  <si>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</si>
  <si>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</si>
  <si>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</si>
  <si>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</si>
  <si>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</si>
  <si>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</si>
  <si>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</si>
  <si>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</si>
  <si>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</si>
  <si>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</si>
  <si>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</si>
  <si>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</si>
  <si>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</si>
  <si>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</si>
  <si>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</si>
  <si>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</si>
  <si>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</si>
  <si>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</si>
  <si>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</si>
  <si>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</si>
  <si>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</si>
  <si>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</si>
  <si>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</si>
  <si>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</si>
  <si>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</si>
  <si>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</si>
  <si>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</si>
  <si>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</si>
  <si>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</si>
  <si>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</si>
  <si>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</si>
  <si>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</si>
  <si>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</si>
  <si>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</si>
  <si>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</si>
  <si>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</si>
  <si>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</si>
  <si>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</si>
  <si>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</si>
  <si>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</si>
  <si>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</si>
  <si>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</si>
  <si>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</si>
  <si>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</si>
  <si>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</si>
  <si>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</si>
  <si>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</si>
  <si>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</si>
  <si>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</si>
  <si>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</si>
  <si>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</si>
  <si>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</si>
  <si>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</si>
  <si>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</si>
  <si>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</si>
  <si>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</si>
  <si>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</si>
  <si>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</si>
  <si>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</si>
  <si>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</si>
  <si>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</si>
  <si>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</si>
  <si>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</si>
  <si>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</si>
  <si>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</si>
  <si>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</si>
  <si>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</si>
  <si>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</si>
  <si>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</si>
  <si>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</si>
  <si>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</si>
  <si>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</si>
  <si>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</si>
  <si>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</si>
  <si>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</si>
  <si>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</si>
  <si>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</si>
  <si>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</si>
  <si>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</si>
  <si>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</si>
  <si>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</si>
  <si>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</si>
  <si>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</si>
  <si>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</si>
  <si>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</si>
  <si>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</si>
  <si>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</si>
  <si>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</si>
  <si>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</si>
  <si>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</si>
  <si>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</si>
  <si>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</si>
  <si>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</si>
  <si>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</si>
  <si>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</si>
  <si>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</si>
  <si>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</si>
  <si>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</si>
  <si>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</si>
  <si>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</si>
  <si>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</si>
  <si>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</si>
  <si>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</si>
  <si>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</si>
  <si>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</si>
  <si>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</si>
  <si>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</si>
  <si>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</si>
  <si>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</si>
  <si>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</si>
  <si>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</si>
  <si>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</si>
  <si>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</si>
  <si>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</si>
  <si>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</si>
  <si>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</si>
  <si>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</si>
  <si>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</si>
  <si>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</si>
  <si>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</si>
  <si>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</si>
  <si>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</si>
  <si>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</si>
  <si>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</si>
  <si>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</si>
  <si>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</si>
  <si>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</si>
  <si>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</si>
  <si>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</si>
  <si>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</si>
  <si>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</si>
  <si>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</si>
  <si>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</si>
  <si>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</si>
  <si>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</si>
  <si>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</si>
  <si>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</si>
  <si>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</si>
  <si>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</si>
  <si>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</si>
  <si>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</si>
  <si>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</si>
  <si>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</si>
  <si>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</si>
  <si>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</si>
  <si>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</si>
  <si>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</si>
  <si>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</si>
  <si>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</si>
  <si>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</si>
  <si>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</si>
  <si>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</si>
  <si>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</si>
  <si>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</si>
  <si>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</si>
  <si>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</si>
  <si>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</si>
  <si>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</si>
  <si>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</si>
  <si>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</si>
  <si>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</si>
  <si>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</si>
  <si>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</si>
  <si>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</si>
  <si>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</si>
  <si>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</si>
  <si>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</si>
  <si>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</si>
  <si>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</si>
  <si>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</si>
  <si>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</si>
  <si>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</si>
  <si>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</si>
  <si>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</si>
  <si>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</si>
  <si>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</si>
  <si>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</si>
  <si>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</si>
  <si>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</si>
  <si>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</si>
  <si>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</si>
  <si>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</si>
  <si>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</si>
  <si>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</si>
  <si>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</si>
  <si>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</si>
  <si>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</si>
  <si>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</si>
  <si>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</si>
  <si>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</si>
  <si>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</si>
  <si>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</si>
  <si>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</si>
  <si>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</si>
  <si>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</si>
  <si>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</si>
  <si>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</si>
  <si>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</si>
  <si>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</si>
  <si>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</si>
  <si>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</si>
  <si>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</si>
  <si>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</si>
  <si>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</si>
  <si>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</si>
  <si>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</si>
  <si>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</si>
  <si>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</si>
  <si>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</si>
  <si>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</si>
  <si>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</si>
  <si>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</si>
  <si>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</si>
  <si>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</si>
  <si>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</si>
  <si>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</si>
  <si>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</si>
  <si>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</si>
  <si>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</si>
  <si>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</si>
  <si>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</si>
  <si>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</si>
  <si>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</si>
  <si>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</si>
  <si>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</si>
  <si>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</si>
  <si>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</si>
  <si>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</si>
  <si>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</si>
  <si>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</si>
  <si>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</si>
  <si>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</si>
  <si>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</si>
  <si>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</si>
  <si>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</si>
  <si>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</si>
  <si>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</si>
  <si>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</si>
  <si>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</si>
  <si>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</si>
  <si>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</si>
  <si>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</si>
  <si>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</si>
  <si>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</si>
  <si>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</si>
  <si>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</si>
  <si>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</si>
  <si>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</si>
  <si>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</si>
  <si>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</si>
  <si>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</si>
  <si>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</si>
  <si>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</si>
  <si>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</si>
  <si>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</si>
  <si>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</si>
  <si>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</si>
  <si>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</si>
  <si>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</si>
  <si>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</si>
  <si>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</si>
  <si>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</si>
  <si>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</si>
  <si>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</si>
  <si>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</si>
  <si>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</si>
  <si>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</si>
  <si>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</si>
  <si>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</si>
  <si>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</si>
  <si>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</si>
  <si>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</si>
  <si>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</si>
  <si>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</si>
  <si>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</si>
  <si>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</si>
  <si>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</si>
  <si>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</si>
  <si>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</si>
  <si>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</si>
  <si>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</si>
  <si>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</si>
  <si>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</si>
  <si>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</si>
  <si>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</si>
  <si>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</si>
  <si>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</si>
  <si>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</si>
  <si>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</si>
  <si>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</si>
  <si>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</si>
  <si>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</si>
  <si>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</si>
  <si>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</si>
  <si>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</si>
  <si>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</si>
  <si>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</si>
  <si>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</si>
  <si>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</si>
  <si>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</si>
  <si>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</si>
  <si>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</si>
  <si>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</si>
  <si>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</si>
  <si>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</si>
  <si>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</si>
  <si>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</si>
  <si>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</si>
  <si>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</si>
  <si>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</si>
  <si>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</si>
  <si>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</si>
  <si>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</si>
  <si>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</si>
  <si>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</si>
  <si>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</si>
  <si>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</si>
  <si>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</si>
  <si>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</si>
  <si>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</si>
  <si>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</si>
  <si>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</si>
  <si>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</si>
  <si>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</si>
  <si>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</si>
  <si>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</si>
  <si>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</si>
  <si>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</si>
  <si>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</si>
  <si>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</si>
  <si>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</si>
  <si>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</si>
  <si>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</si>
  <si>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</si>
  <si>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</si>
  <si>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</si>
  <si>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</si>
  <si>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</si>
  <si>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</si>
  <si>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</si>
  <si>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</si>
  <si>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</si>
  <si>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</si>
  <si>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</si>
  <si>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</si>
  <si>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</si>
  <si>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</si>
  <si>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</si>
  <si>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</si>
  <si>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</si>
  <si>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</si>
  <si>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</si>
  <si>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</si>
  <si>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</si>
  <si>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</si>
  <si>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</si>
  <si>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</si>
  <si>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</si>
  <si>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</si>
  <si>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</si>
  <si>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</si>
  <si>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</si>
  <si>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</si>
  <si>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</si>
  <si>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</si>
  <si>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</si>
  <si>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</si>
  <si>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</si>
  <si>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</si>
  <si>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</si>
  <si>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</si>
  <si>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</si>
  <si>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</si>
  <si>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</si>
  <si>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</si>
  <si>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</si>
  <si>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</si>
  <si>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</si>
  <si>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</si>
  <si>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</si>
  <si>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</si>
  <si>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</si>
  <si>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</si>
  <si>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</si>
  <si>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</si>
  <si>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</si>
  <si>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</si>
  <si>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</si>
  <si>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</si>
  <si>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</si>
  <si>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</si>
  <si>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</si>
  <si>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</si>
  <si>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</si>
  <si>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</si>
  <si>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</si>
  <si>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</si>
  <si>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</si>
  <si>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</si>
  <si>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</si>
  <si>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</si>
  <si>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</si>
  <si>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</si>
  <si>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</si>
  <si>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</si>
  <si>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</si>
  <si>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</si>
  <si>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</si>
  <si>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</si>
  <si>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</si>
  <si>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</si>
  <si>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</si>
  <si>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</si>
  <si>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</si>
  <si>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</si>
  <si>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</si>
  <si>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</si>
  <si>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</si>
  <si>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</si>
  <si>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</si>
  <si>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</si>
  <si>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</si>
  <si>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</si>
  <si>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</si>
  <si>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</si>
  <si>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</si>
  <si>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</si>
  <si>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</si>
  <si>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</si>
  <si>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</si>
  <si>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</si>
  <si>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</si>
  <si>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</si>
  <si>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</si>
  <si>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</si>
  <si>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</si>
  <si>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</si>
  <si>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</si>
  <si>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</si>
  <si>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</si>
  <si>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</si>
  <si>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</si>
  <si>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</si>
  <si>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</si>
  <si>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</si>
  <si>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</si>
  <si>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</si>
  <si>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</si>
  <si>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</si>
  <si>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</si>
  <si>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</si>
  <si>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</si>
  <si>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</si>
  <si>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</si>
  <si>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</si>
  <si>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</si>
  <si>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</si>
  <si>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</si>
  <si>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</si>
  <si>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</si>
  <si>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</si>
  <si>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</si>
  <si>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</si>
  <si>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</si>
  <si>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</si>
  <si>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</si>
  <si>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</si>
  <si>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</si>
  <si>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</si>
  <si>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</si>
  <si>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</si>
  <si>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</si>
  <si>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</si>
  <si>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</si>
  <si>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</si>
  <si>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</si>
  <si>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</si>
  <si>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</si>
  <si>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</si>
  <si>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</si>
  <si>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</si>
  <si>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</si>
  <si>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</si>
  <si>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</si>
  <si>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</si>
  <si>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</si>
  <si>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</si>
  <si>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</si>
  <si>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</si>
  <si>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</si>
  <si>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</si>
  <si>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</si>
  <si>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</si>
  <si>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</si>
  <si>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</si>
  <si>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</si>
  <si>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</si>
  <si>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</si>
  <si>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</si>
  <si>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</si>
  <si>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</si>
  <si>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</si>
  <si>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</si>
  <si>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</si>
  <si>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</si>
  <si>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</si>
  <si>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</si>
  <si>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</si>
  <si>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</si>
  <si>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</si>
  <si>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</si>
  <si>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</si>
  <si>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</si>
  <si>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</si>
  <si>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</si>
  <si>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</si>
  <si>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</si>
  <si>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</si>
  <si>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</si>
  <si>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</si>
  <si>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</si>
  <si>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</si>
  <si>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</si>
  <si>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</si>
  <si>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</si>
  <si>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</si>
  <si>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</si>
  <si>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</si>
  <si>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</si>
  <si>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</si>
  <si>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</si>
  <si>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</si>
  <si>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</si>
  <si>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</si>
  <si>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</si>
  <si>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</si>
  <si>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</si>
  <si>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</si>
  <si>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</si>
  <si>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</si>
  <si>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</si>
  <si>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</si>
  <si>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</si>
  <si>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</si>
  <si>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</si>
  <si>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</si>
  <si>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</si>
  <si>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</si>
  <si>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</si>
  <si>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</si>
  <si>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</si>
  <si>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</si>
  <si>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</si>
  <si>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</si>
  <si>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</si>
  <si>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</si>
  <si>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</si>
  <si>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</si>
  <si>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</si>
  <si>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</si>
  <si>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</si>
  <si>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</si>
  <si>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</si>
  <si>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</si>
  <si>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</si>
  <si>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</si>
  <si>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</si>
  <si>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</si>
  <si>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</si>
  <si>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</si>
  <si>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</si>
  <si>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</si>
  <si>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</si>
  <si>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</si>
  <si>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</si>
  <si>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</si>
  <si>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</si>
  <si>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</si>
  <si>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</si>
  <si>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</si>
  <si>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</si>
  <si>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</si>
  <si>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</si>
  <si>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</si>
  <si>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</si>
  <si>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</si>
  <si>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</si>
  <si>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</si>
  <si>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</si>
  <si>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</si>
  <si>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</si>
  <si>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</si>
  <si>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</si>
  <si>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</si>
  <si>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</si>
  <si>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</si>
  <si>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</si>
  <si>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</si>
  <si>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</si>
  <si>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</si>
  <si>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</si>
  <si>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</si>
  <si>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</si>
  <si>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</si>
  <si>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</si>
  <si>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</si>
  <si>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</si>
  <si>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</si>
  <si>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</si>
  <si>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</si>
  <si>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</si>
  <si>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</si>
  <si>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</si>
  <si>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</si>
  <si>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</si>
  <si>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</si>
  <si>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</si>
  <si>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</si>
  <si>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</si>
  <si>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</si>
  <si>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</si>
  <si>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</si>
  <si>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</si>
  <si>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</si>
  <si>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</si>
  <si>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</si>
  <si>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</si>
  <si>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</si>
  <si>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</si>
  <si>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</si>
  <si>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</si>
  <si>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</si>
  <si>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</si>
  <si>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</si>
  <si>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</si>
  <si>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</si>
  <si>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</si>
  <si>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</si>
  <si>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</si>
  <si>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</si>
  <si>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</si>
  <si>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</si>
  <si>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</si>
  <si>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</si>
  <si>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</si>
  <si>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</si>
  <si>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</si>
  <si>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</si>
  <si>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</si>
  <si>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</si>
  <si>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</si>
  <si>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</si>
  <si>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</si>
  <si>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</si>
  <si>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</si>
  <si>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</si>
  <si>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</si>
  <si>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</si>
  <si>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</si>
  <si>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</si>
  <si>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</si>
  <si>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</si>
  <si>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</si>
  <si>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</si>
  <si>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</si>
  <si>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</si>
  <si>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</si>
  <si>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</si>
  <si>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</si>
  <si>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</si>
  <si>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</si>
  <si>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</si>
  <si>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</si>
  <si>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</si>
  <si>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</si>
  <si>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</si>
  <si>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</si>
  <si>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</si>
  <si>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</si>
  <si>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</si>
  <si>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</si>
  <si>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</si>
  <si>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</si>
  <si>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</si>
  <si>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</si>
  <si>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</si>
  <si>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</si>
  <si>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</si>
  <si>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</si>
  <si>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</si>
  <si>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</si>
  <si>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</si>
  <si>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</si>
  <si>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</si>
  <si>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</si>
  <si>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</si>
  <si>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</si>
  <si>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</si>
  <si>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</si>
  <si>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</si>
  <si>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</si>
  <si>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</si>
  <si>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</si>
  <si>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</si>
  <si>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</si>
  <si>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</si>
  <si>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</si>
  <si>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</si>
  <si>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</si>
  <si>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</si>
  <si>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</si>
  <si>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</si>
  <si>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</si>
  <si>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</si>
  <si>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</si>
  <si>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</si>
  <si>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</si>
  <si>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</si>
  <si>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</si>
  <si>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</si>
  <si>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</si>
  <si>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</si>
  <si>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</si>
  <si>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</si>
  <si>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</si>
  <si>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</si>
  <si>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</si>
  <si>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</si>
  <si>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</si>
  <si>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</si>
  <si>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</si>
  <si>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</si>
  <si>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</si>
  <si>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</si>
  <si>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</si>
  <si>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</si>
  <si>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</si>
  <si>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</si>
  <si>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</si>
  <si>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</si>
  <si>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</si>
  <si>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</si>
  <si>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</si>
  <si>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</si>
  <si>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</si>
  <si>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</si>
  <si>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</si>
  <si>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</si>
  <si>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</si>
  <si>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</si>
  <si>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</si>
  <si>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</si>
  <si>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</si>
  <si>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</si>
  <si>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</si>
  <si>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</si>
  <si>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</si>
  <si>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</si>
  <si>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</si>
  <si>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</si>
  <si>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</si>
  <si>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</si>
  <si>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</si>
  <si>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</si>
  <si>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</si>
  <si>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</si>
  <si>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</si>
  <si>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</si>
  <si>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</si>
  <si>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</si>
  <si>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</si>
  <si>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</si>
  <si>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</si>
  <si>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</si>
  <si>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</si>
  <si>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</si>
  <si>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</si>
  <si>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</si>
  <si>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</si>
  <si>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</si>
  <si>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</si>
  <si>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</si>
  <si>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</si>
  <si>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</si>
  <si>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</si>
  <si>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</si>
  <si>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</si>
  <si>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</si>
  <si>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</si>
  <si>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</si>
  <si>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</si>
  <si>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</si>
  <si>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</si>
  <si>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</si>
  <si>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</si>
  <si>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</si>
  <si>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</si>
  <si>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</si>
  <si>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</si>
  <si>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</si>
  <si>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</si>
  <si>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</si>
  <si>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</si>
  <si>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</si>
  <si>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</si>
  <si>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</si>
  <si>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</si>
  <si>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</si>
  <si>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</si>
  <si>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</si>
  <si>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</si>
  <si>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</si>
  <si>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</si>
  <si>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</si>
  <si>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</si>
  <si>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</si>
  <si>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</si>
  <si>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</si>
  <si>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</si>
  <si>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</si>
  <si>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</si>
  <si>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</si>
  <si>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</si>
  <si>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</si>
  <si>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</si>
  <si>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</si>
  <si>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</si>
  <si>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</si>
  <si>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</si>
  <si>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</si>
  <si>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</si>
  <si>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</si>
  <si>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</si>
  <si>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</si>
  <si>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</si>
  <si>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</si>
  <si>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</si>
  <si>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</si>
  <si>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</si>
  <si>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</si>
  <si>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</si>
  <si>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</si>
  <si>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</si>
  <si>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</si>
  <si>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</si>
  <si>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</si>
  <si>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</si>
  <si>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</si>
  <si>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</si>
  <si>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</si>
  <si>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</si>
  <si>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</si>
  <si>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</si>
  <si>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</si>
  <si>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</si>
  <si>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</si>
  <si>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</si>
  <si>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</si>
  <si>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</si>
  <si>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</si>
  <si>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</si>
  <si>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</si>
  <si>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</si>
  <si>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</si>
  <si>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</si>
  <si>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</si>
  <si>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</si>
  <si>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</si>
  <si>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</si>
  <si>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</si>
  <si>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</si>
  <si>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</si>
  <si>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</si>
  <si>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</si>
  <si>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</si>
  <si>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</si>
  <si>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</si>
  <si>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</si>
  <si>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</si>
  <si>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</si>
  <si>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</si>
  <si>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</si>
  <si>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</si>
  <si>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</si>
  <si>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</si>
  <si>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</si>
  <si>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</si>
  <si>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</si>
  <si>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</si>
  <si>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</si>
  <si>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</si>
  <si>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</si>
  <si>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</si>
  <si>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</si>
  <si>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</si>
  <si>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</si>
  <si>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</si>
  <si>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</si>
  <si>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</si>
  <si>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</si>
  <si>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</si>
  <si>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</si>
  <si>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</si>
  <si>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</si>
  <si>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</si>
  <si>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</si>
  <si>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</si>
  <si>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</si>
  <si>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</si>
  <si>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</si>
  <si>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</si>
  <si>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</si>
  <si>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</si>
  <si>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</si>
  <si>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</si>
  <si>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</si>
  <si>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</si>
  <si>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</si>
  <si>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</si>
  <si>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</si>
  <si>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</si>
  <si>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</si>
  <si>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</si>
  <si>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</si>
  <si>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</si>
  <si>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</si>
  <si>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</si>
  <si>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</si>
  <si>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</si>
  <si>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</si>
  <si>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</si>
  <si>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</si>
  <si>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</si>
  <si>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</si>
  <si>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</si>
  <si>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</si>
  <si>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</si>
  <si>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</si>
  <si>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</si>
  <si>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</si>
  <si>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</si>
  <si>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</si>
  <si>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</si>
  <si>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</si>
  <si>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</si>
  <si>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</si>
  <si>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</si>
  <si>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</si>
  <si>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</si>
  <si>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</si>
  <si>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</si>
  <si>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</si>
  <si>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</si>
  <si>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</si>
  <si>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</si>
  <si>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</si>
  <si>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</si>
  <si>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</si>
  <si>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</si>
  <si>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</si>
  <si>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</si>
  <si>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</si>
  <si>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</si>
  <si>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</si>
  <si>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</si>
  <si>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</si>
  <si>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</si>
  <si>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</si>
  <si>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</si>
  <si>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</si>
  <si>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</si>
  <si>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</si>
  <si>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</si>
  <si>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</si>
  <si>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</si>
  <si>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</si>
  <si>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</si>
  <si>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</si>
  <si>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</si>
  <si>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</si>
  <si>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</si>
  <si>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</si>
  <si>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</si>
  <si>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</si>
  <si>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</si>
  <si>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</si>
  <si>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</si>
  <si>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</si>
  <si>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</si>
  <si>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</si>
  <si>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</si>
  <si>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</si>
  <si>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</si>
  <si>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</si>
  <si>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</si>
  <si>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</si>
  <si>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</si>
  <si>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</si>
  <si>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</si>
  <si>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</si>
  <si>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</si>
  <si>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</si>
  <si>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</si>
  <si>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</si>
  <si>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</si>
  <si>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</si>
  <si>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</si>
  <si>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</si>
  <si>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</si>
  <si>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</si>
  <si>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</si>
  <si>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</si>
  <si>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</si>
  <si>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</si>
  <si>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</si>
  <si>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</si>
  <si>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</si>
  <si>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</si>
  <si>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</si>
  <si>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</si>
  <si>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</si>
  <si>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</si>
  <si>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</si>
  <si>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</si>
  <si>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</si>
  <si>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</si>
  <si>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</si>
  <si>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</si>
  <si>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</si>
  <si>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</si>
  <si>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</si>
  <si>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</si>
  <si>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</si>
  <si>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</si>
  <si>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</si>
  <si>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</si>
  <si>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</si>
  <si>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</si>
  <si>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</si>
  <si>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</si>
  <si>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</si>
  <si>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</si>
  <si>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</si>
  <si>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</si>
  <si>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</si>
  <si>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</si>
  <si>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</si>
  <si>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</si>
  <si>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</si>
  <si>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</si>
  <si>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</si>
  <si>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</si>
  <si>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</si>
  <si>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</si>
  <si>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</si>
  <si>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</si>
  <si>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</si>
  <si>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</si>
  <si>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</si>
  <si>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</si>
  <si>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</si>
  <si>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</si>
  <si>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</si>
  <si>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</si>
  <si>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</si>
  <si>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</si>
  <si>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</si>
  <si>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</si>
  <si>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</si>
  <si>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</si>
  <si>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</si>
  <si>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</si>
  <si>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</si>
  <si>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</si>
  <si>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</si>
  <si>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</si>
  <si>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</si>
  <si>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</si>
  <si>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</si>
  <si>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</si>
  <si>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</si>
  <si>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</si>
  <si>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</si>
  <si>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</si>
  <si>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</si>
  <si>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</si>
  <si>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</si>
  <si>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</si>
  <si>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</si>
  <si>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</si>
  <si>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</si>
  <si>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</si>
  <si>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</si>
  <si>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</si>
  <si>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</si>
  <si>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</si>
  <si>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</si>
  <si>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</si>
  <si>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</si>
  <si>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</si>
  <si>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</si>
  <si>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</si>
  <si>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</si>
  <si>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</si>
  <si>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</si>
  <si>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</si>
  <si>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</si>
  <si>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</si>
  <si>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</si>
  <si>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</si>
  <si>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</si>
  <si>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</si>
  <si>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</si>
  <si>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</si>
  <si>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</si>
  <si>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</si>
  <si>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</si>
  <si>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</si>
  <si>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</si>
  <si>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</si>
  <si>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</si>
  <si>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</si>
  <si>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</si>
  <si>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</si>
  <si>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</si>
  <si>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</si>
  <si>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</si>
  <si>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</si>
  <si>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</si>
  <si>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</si>
  <si>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</si>
  <si>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</si>
  <si>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</si>
  <si>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</si>
  <si>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</si>
  <si>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</si>
  <si>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</si>
  <si>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</si>
  <si>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</si>
  <si>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</si>
  <si>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</si>
  <si>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</si>
  <si>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</si>
  <si>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</si>
  <si>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</si>
  <si>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</si>
  <si>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</si>
  <si>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</si>
  <si>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</si>
  <si>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</si>
  <si>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</si>
  <si>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</si>
  <si>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</si>
  <si>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</si>
  <si>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</si>
  <si>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</si>
  <si>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</si>
  <si>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</si>
  <si>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</si>
  <si>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</si>
  <si>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</si>
  <si>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</si>
  <si>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</si>
  <si>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</si>
  <si>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</si>
  <si>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</si>
  <si>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</si>
  <si>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</si>
  <si>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</si>
  <si>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</si>
  <si>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</si>
  <si>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</si>
  <si>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</si>
  <si>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</si>
  <si>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</si>
  <si>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</si>
  <si>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</si>
  <si>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</si>
  <si>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</si>
  <si>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</si>
  <si>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</si>
  <si>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</si>
  <si>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</si>
  <si>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</si>
  <si>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</si>
  <si>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</si>
  <si>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</si>
  <si>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</si>
  <si>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</si>
  <si>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</si>
  <si>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</si>
  <si>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</si>
  <si>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</si>
  <si>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</si>
  <si>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</si>
  <si>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</si>
  <si>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</si>
  <si>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</si>
  <si>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</si>
  <si>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</si>
  <si>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</si>
  <si>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</si>
  <si>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</si>
  <si>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</si>
  <si>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</si>
  <si>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</si>
  <si>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</si>
  <si>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</si>
  <si>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</si>
  <si>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</si>
  <si>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</si>
  <si>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</si>
  <si>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</si>
  <si>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</si>
  <si>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</si>
  <si>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</si>
  <si>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</si>
  <si>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</si>
  <si>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</si>
  <si>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</si>
  <si>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</si>
  <si>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</si>
  <si>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</si>
  <si>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</si>
  <si>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</si>
  <si>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</si>
  <si>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</si>
  <si>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</si>
  <si>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</si>
  <si>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</si>
  <si>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</si>
  <si>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</si>
  <si>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</si>
  <si>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</si>
  <si>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</si>
  <si>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</si>
  <si>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</si>
  <si>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</si>
  <si>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</si>
  <si>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</si>
  <si>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</si>
  <si>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</si>
  <si>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</si>
  <si>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</si>
  <si>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</si>
  <si>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</si>
  <si>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</si>
  <si>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</si>
  <si>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</si>
  <si>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</si>
  <si>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</si>
  <si>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</si>
  <si>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</si>
  <si>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</si>
  <si>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</si>
  <si>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</si>
  <si>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</si>
  <si>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</si>
  <si>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</si>
  <si>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</si>
  <si>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</si>
  <si>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</si>
  <si>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</si>
  <si>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</si>
  <si>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</si>
  <si>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</si>
  <si>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</si>
  <si>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</si>
  <si>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</si>
  <si>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</si>
  <si>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</si>
  <si>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</si>
  <si>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</si>
  <si>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</si>
  <si>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</si>
  <si>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</si>
  <si>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</si>
  <si>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</si>
  <si>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</si>
  <si>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</si>
  <si>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</si>
  <si>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</si>
  <si>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</si>
  <si>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</si>
  <si>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</si>
  <si>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</si>
  <si>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</si>
  <si>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</si>
  <si>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</si>
  <si>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</si>
  <si>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</si>
  <si>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</si>
  <si>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</si>
  <si>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</si>
  <si>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</si>
  <si>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</si>
  <si>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</si>
  <si>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</si>
  <si>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</si>
  <si>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</si>
  <si>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</si>
  <si>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</si>
  <si>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</si>
  <si>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</si>
  <si>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</si>
  <si>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</si>
  <si>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</si>
  <si>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</si>
  <si>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</si>
  <si>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</si>
  <si>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</si>
  <si>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</si>
  <si>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</si>
  <si>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</si>
  <si>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</si>
  <si>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</si>
  <si>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</si>
  <si>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</si>
  <si>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</si>
  <si>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</si>
  <si>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</si>
  <si>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</si>
  <si>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</si>
  <si>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</si>
  <si>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</si>
  <si>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</si>
  <si>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</si>
  <si>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</si>
  <si>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</si>
  <si>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</si>
  <si>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</si>
  <si>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</si>
  <si>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</si>
  <si>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</si>
  <si>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</si>
  <si>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</si>
  <si>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</si>
  <si>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</si>
  <si>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</si>
  <si>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</si>
  <si>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</si>
  <si>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</si>
  <si>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</si>
  <si>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</si>
  <si>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</si>
  <si>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</si>
  <si>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</si>
  <si>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</si>
  <si>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</si>
  <si>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</si>
  <si>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</si>
  <si>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</si>
  <si>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</si>
  <si>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</si>
  <si>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</si>
  <si>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</si>
  <si>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</si>
  <si>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</si>
  <si>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</si>
  <si>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</si>
  <si>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</si>
  <si>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</si>
  <si>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</si>
  <si>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</si>
  <si>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</si>
  <si>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</si>
  <si>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</si>
  <si>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</si>
  <si>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</si>
  <si>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</si>
  <si>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</si>
  <si>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</si>
  <si>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</si>
  <si>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</si>
  <si>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</si>
  <si>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</si>
  <si>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</si>
  <si>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</si>
  <si>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</si>
  <si>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</si>
  <si>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</si>
  <si>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</si>
  <si>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</si>
  <si>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</si>
  <si>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</si>
  <si>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</si>
  <si>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</si>
  <si>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</si>
  <si>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</si>
  <si>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</si>
  <si>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</si>
  <si>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</si>
  <si>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</si>
  <si>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</si>
  <si>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</si>
  <si>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</si>
  <si>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</si>
  <si>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</si>
  <si>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</si>
  <si>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</si>
  <si>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</si>
  <si>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</si>
  <si>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</si>
  <si>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</si>
  <si>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</si>
  <si>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</si>
  <si>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</si>
  <si>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</si>
  <si>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</si>
  <si>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</si>
  <si>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</si>
  <si>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</si>
  <si>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</si>
  <si>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</si>
  <si>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</si>
  <si>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</si>
  <si>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</si>
  <si>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</si>
  <si>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</si>
  <si>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</si>
  <si>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</si>
  <si>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</si>
  <si>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</si>
  <si>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</si>
  <si>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</si>
  <si>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</si>
  <si>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</si>
  <si>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</si>
  <si>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</si>
  <si>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</si>
  <si>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</si>
  <si>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</si>
  <si>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</si>
  <si>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</si>
  <si>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</si>
  <si>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</si>
  <si>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</si>
  <si>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</si>
  <si>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</si>
  <si>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</si>
  <si>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</si>
  <si>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</si>
  <si>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</si>
  <si>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</si>
  <si>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</si>
  <si>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</si>
  <si>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</si>
  <si>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</si>
  <si>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</si>
  <si>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</si>
  <si>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</si>
  <si>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</si>
  <si>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</si>
  <si>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</si>
  <si>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</si>
  <si>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</si>
  <si>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</si>
  <si>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</si>
  <si>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</si>
  <si>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</si>
  <si>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</si>
  <si>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</si>
  <si>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</si>
  <si>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</si>
  <si>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</si>
  <si>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</si>
  <si>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</si>
  <si>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</si>
  <si>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</si>
  <si>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</si>
  <si>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</si>
  <si>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</si>
  <si>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</si>
  <si>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</si>
  <si>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</si>
  <si>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</si>
  <si>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</si>
  <si>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</si>
  <si>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</si>
  <si>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</si>
  <si>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</si>
  <si>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</si>
  <si>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</si>
  <si>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</si>
  <si>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</si>
  <si>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</si>
  <si>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</si>
  <si>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</si>
  <si>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</si>
  <si>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</si>
  <si>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</si>
  <si>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</si>
  <si>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</si>
  <si>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</si>
  <si>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</si>
  <si>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</si>
  <si>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</si>
  <si>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</si>
  <si>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</si>
  <si>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</si>
  <si>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</si>
  <si>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</si>
  <si>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</si>
  <si>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</si>
  <si>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</si>
  <si>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</si>
  <si>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</si>
  <si>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</si>
  <si>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</si>
  <si>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</si>
  <si>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</si>
  <si>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</si>
  <si>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</si>
  <si>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</si>
  <si>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</si>
  <si>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</si>
  <si>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</si>
  <si>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</si>
  <si>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</si>
  <si>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</si>
  <si>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</si>
  <si>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</si>
  <si>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</si>
  <si>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</si>
  <si>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</si>
  <si>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</si>
  <si>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</si>
  <si>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</si>
  <si>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</si>
  <si>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</si>
  <si>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</si>
  <si>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</si>
  <si>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</si>
  <si>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</si>
  <si>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</si>
  <si>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</si>
  <si>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</si>
  <si>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</si>
  <si>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</si>
  <si>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</si>
  <si>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</si>
  <si>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</si>
  <si>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</si>
  <si>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</si>
  <si>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</si>
  <si>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</si>
  <si>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</si>
  <si>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</si>
  <si>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</si>
  <si>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</si>
  <si>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</si>
  <si>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</si>
  <si>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</si>
  <si>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</si>
  <si>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</si>
  <si>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</si>
  <si>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</si>
  <si>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</si>
  <si>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</si>
  <si>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</si>
  <si>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</si>
  <si>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</si>
  <si>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</si>
  <si>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</si>
  <si>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</si>
  <si>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</si>
  <si>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</si>
  <si>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</si>
  <si>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</si>
  <si>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</si>
  <si>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</si>
  <si>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</si>
  <si>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</si>
  <si>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</si>
  <si>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</si>
  <si>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</si>
  <si>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</si>
  <si>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</si>
  <si>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</si>
  <si>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</si>
  <si>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</si>
  <si>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</si>
  <si>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</si>
  <si>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</si>
  <si>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</si>
  <si>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</si>
  <si>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</si>
  <si>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</si>
  <si>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</si>
  <si>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</si>
  <si>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</si>
  <si>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</si>
  <si>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</si>
  <si>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</si>
  <si>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</si>
  <si>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</si>
  <si>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</si>
  <si>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</si>
  <si>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</si>
  <si>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</si>
  <si>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</si>
  <si>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</si>
  <si>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</si>
  <si>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</si>
  <si>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</si>
  <si>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</si>
  <si>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</si>
  <si>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</si>
  <si>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</si>
  <si>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</si>
  <si>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</si>
  <si>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</si>
  <si>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</si>
  <si>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</si>
  <si>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</si>
  <si>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</si>
  <si>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</si>
  <si>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</si>
  <si>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</si>
  <si>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</si>
  <si>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</si>
  <si>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</si>
  <si>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</si>
  <si>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</si>
  <si>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</si>
  <si>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</si>
  <si>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</si>
  <si>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</si>
  <si>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</si>
  <si>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</si>
  <si>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</si>
  <si>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</si>
  <si>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</si>
  <si>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</si>
  <si>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</si>
  <si>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</si>
  <si>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</si>
  <si>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</si>
  <si>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</si>
  <si>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</si>
  <si>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</si>
  <si>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</si>
  <si>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</si>
  <si>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</si>
  <si>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</si>
  <si>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</si>
  <si>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</si>
  <si>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</si>
  <si>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</si>
  <si>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</si>
  <si>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</si>
  <si>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</si>
  <si>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</si>
  <si>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</si>
  <si>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</si>
  <si>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</si>
  <si>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</si>
  <si>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</si>
  <si>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</si>
  <si>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</si>
  <si>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</si>
  <si>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</si>
  <si>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</si>
  <si>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</si>
  <si>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</si>
  <si>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</si>
  <si>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</si>
  <si>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</si>
  <si>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</si>
  <si>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</si>
  <si>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</si>
  <si>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</si>
  <si>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</si>
  <si>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</si>
  <si>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</si>
  <si>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</si>
  <si>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</si>
  <si>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</si>
  <si>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</si>
  <si>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</si>
  <si>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</si>
  <si>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</si>
  <si>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</si>
  <si>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</si>
  <si>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</si>
  <si>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</si>
  <si>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</si>
  <si>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</si>
  <si>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</si>
  <si>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</si>
  <si>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</si>
  <si>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</si>
  <si>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</si>
  <si>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</si>
  <si>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</si>
  <si>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</si>
  <si>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</si>
  <si>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</si>
  <si>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</si>
  <si>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</si>
  <si>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</si>
  <si>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</si>
  <si>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</si>
  <si>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</si>
  <si>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</si>
  <si>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</si>
  <si>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</si>
  <si>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</si>
  <si>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</si>
  <si>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</si>
  <si>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</si>
  <si>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</si>
  <si>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</si>
  <si>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</si>
  <si>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</si>
  <si>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</si>
  <si>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</si>
  <si>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</si>
  <si>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</si>
  <si>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</si>
  <si>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</si>
  <si>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</si>
  <si>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</si>
  <si>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</si>
  <si>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</si>
  <si>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</si>
  <si>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</si>
  <si>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</si>
  <si>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</si>
  <si>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</si>
  <si>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</si>
  <si>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</si>
  <si>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</si>
  <si>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</si>
  <si>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</si>
  <si>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</si>
  <si>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</si>
  <si>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</si>
  <si>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</si>
  <si>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</si>
  <si>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</si>
  <si>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</si>
  <si>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</si>
  <si>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</si>
  <si>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</si>
  <si>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</si>
  <si>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</si>
  <si>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</si>
  <si>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</si>
  <si>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</si>
  <si>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</si>
  <si>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</si>
  <si>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</si>
  <si>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</si>
  <si>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</si>
  <si>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</si>
  <si>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</si>
  <si>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</si>
  <si>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</si>
  <si>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</si>
  <si>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</si>
  <si>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</si>
  <si>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</si>
  <si>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</si>
  <si>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</si>
  <si>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</si>
  <si>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</si>
  <si>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</si>
  <si>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</si>
  <si>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</si>
  <si>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</si>
  <si>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</si>
  <si>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</si>
  <si>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</si>
  <si>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</si>
  <si>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</si>
  <si>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</si>
  <si>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</si>
  <si>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</si>
  <si>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</si>
  <si>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</si>
  <si>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</si>
  <si>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</si>
  <si>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</si>
  <si>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</si>
  <si>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</si>
  <si>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</si>
  <si>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</si>
  <si>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</si>
  <si>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</si>
  <si>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</si>
  <si>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</si>
  <si>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</si>
  <si>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</si>
  <si>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</si>
  <si>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</si>
  <si>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</si>
  <si>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</si>
  <si>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</si>
  <si>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</si>
  <si>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</si>
  <si>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</si>
  <si>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</si>
  <si>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</si>
  <si>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</si>
  <si>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</si>
  <si>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</si>
  <si>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</si>
  <si>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</si>
  <si>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</si>
  <si>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</si>
  <si>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</si>
  <si>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</si>
  <si>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</si>
  <si>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</si>
  <si>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</si>
  <si>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</si>
  <si>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</si>
  <si>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</si>
  <si>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</si>
  <si>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</si>
  <si>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</si>
  <si>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</si>
  <si>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</si>
  <si>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</si>
  <si>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</si>
  <si>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</si>
  <si>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</si>
  <si>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</si>
  <si>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</si>
  <si>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</si>
  <si>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</si>
  <si>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</si>
  <si>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</si>
  <si>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</si>
  <si>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</si>
  <si>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</si>
  <si>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</si>
  <si>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</si>
  <si>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</si>
  <si>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</si>
  <si>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</si>
  <si>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</si>
  <si>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</si>
  <si>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</si>
  <si>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</si>
  <si>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</si>
  <si>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</si>
  <si>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</si>
  <si>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</si>
  <si>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</si>
  <si>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</si>
  <si>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</si>
  <si>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</si>
  <si>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</si>
  <si>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</si>
  <si>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</si>
  <si>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</si>
  <si>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</si>
  <si>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</si>
  <si>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</si>
  <si>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</si>
  <si>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</si>
  <si>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</si>
  <si>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</si>
  <si>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</si>
  <si>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</si>
  <si>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</si>
  <si>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</si>
  <si>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</si>
  <si>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</si>
  <si>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</si>
  <si>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</si>
  <si>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</si>
  <si>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</si>
  <si>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</si>
  <si>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</si>
  <si>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</si>
  <si>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</si>
  <si>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</si>
  <si>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</si>
  <si>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</si>
  <si>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</si>
  <si>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</si>
  <si>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</si>
  <si>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</si>
  <si>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</si>
  <si>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</si>
  <si>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</si>
  <si>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</si>
  <si>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</si>
  <si>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</si>
  <si>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</si>
  <si>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</si>
  <si>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</si>
  <si>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</si>
  <si>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</si>
  <si>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</si>
  <si>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</si>
  <si>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</si>
  <si>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</si>
  <si>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</si>
  <si>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</si>
  <si>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</si>
  <si>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</si>
  <si>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</si>
  <si>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</si>
  <si>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</si>
  <si>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</si>
  <si>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</si>
  <si>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</si>
  <si>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</si>
  <si>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</si>
  <si>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</si>
  <si>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</si>
  <si>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</si>
  <si>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</si>
  <si>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</si>
  <si>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</si>
  <si>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</si>
  <si>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</si>
  <si>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</si>
  <si>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</si>
  <si>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</si>
  <si>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</si>
  <si>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</si>
  <si>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</si>
  <si>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</si>
  <si>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</si>
  <si>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</si>
  <si>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</si>
  <si>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</si>
  <si>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</si>
  <si>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</si>
  <si>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</si>
  <si>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</si>
  <si>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</si>
  <si>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</si>
  <si>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</si>
  <si>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</si>
  <si>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</si>
  <si>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</si>
  <si>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</si>
  <si>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</si>
  <si>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</si>
  <si>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</si>
  <si>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</si>
  <si>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</si>
  <si>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</si>
  <si>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</si>
  <si>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</si>
  <si>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</si>
  <si>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</si>
  <si>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</si>
  <si>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</si>
  <si>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</si>
  <si>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</si>
  <si>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</si>
  <si>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</si>
  <si>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</si>
  <si>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</si>
  <si>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</si>
  <si>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</si>
  <si>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</si>
  <si>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</si>
  <si>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</si>
  <si>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</si>
  <si>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</si>
  <si>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</si>
  <si>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</si>
  <si>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</si>
  <si>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</si>
  <si>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</si>
  <si>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</si>
  <si>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</si>
  <si>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</si>
  <si>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</si>
  <si>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</si>
  <si>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</si>
  <si>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</si>
  <si>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</si>
  <si>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</si>
  <si>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</si>
  <si>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</si>
  <si>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</si>
  <si>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</si>
  <si>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</si>
  <si>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</si>
  <si>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</si>
  <si>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</si>
  <si>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</si>
  <si>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</si>
  <si>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</si>
  <si>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</si>
  <si>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</si>
  <si>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</si>
  <si>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</si>
  <si>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</si>
  <si>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</si>
  <si>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</si>
  <si>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</si>
  <si>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</si>
  <si>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</si>
  <si>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</si>
  <si>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</si>
  <si>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</si>
  <si>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</si>
  <si>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</si>
  <si>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</si>
  <si>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</si>
  <si>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</si>
  <si>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</si>
  <si>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</si>
  <si>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</si>
  <si>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</si>
  <si>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</si>
  <si>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</si>
  <si>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</si>
  <si>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</si>
  <si>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</si>
  <si>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</si>
  <si>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</si>
  <si>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</si>
  <si>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</si>
  <si>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</si>
  <si>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</si>
  <si>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</si>
  <si>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</si>
  <si>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</si>
  <si>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</si>
  <si>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</si>
  <si>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</si>
  <si>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</si>
  <si>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</si>
  <si>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</si>
  <si>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</si>
  <si>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</si>
  <si>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</si>
  <si>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</si>
  <si>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</si>
  <si>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</si>
  <si>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</si>
  <si>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</si>
  <si>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</si>
  <si>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</si>
  <si>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</si>
  <si>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</si>
  <si>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</si>
  <si>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</si>
  <si>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</si>
  <si>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</si>
  <si>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</si>
  <si>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</si>
  <si>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</si>
  <si>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</si>
  <si>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</si>
  <si>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</si>
  <si>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</si>
  <si>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</si>
  <si>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</si>
  <si>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</si>
  <si>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</si>
  <si>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</si>
  <si>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</si>
  <si>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</si>
  <si>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</si>
  <si>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</si>
  <si>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</si>
  <si>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</si>
  <si>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</si>
  <si>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</si>
  <si>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</si>
  <si>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</si>
  <si>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</si>
  <si>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</si>
  <si>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</si>
  <si>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</si>
  <si>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</si>
  <si>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</si>
  <si>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</si>
  <si>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</si>
  <si>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</si>
  <si>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</si>
  <si>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</si>
  <si>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</si>
  <si>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</si>
  <si>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</si>
  <si>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</si>
  <si>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</si>
  <si>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</si>
  <si>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</si>
  <si>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</si>
  <si>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</si>
  <si>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</si>
  <si>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</si>
  <si>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</si>
  <si>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</si>
  <si>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</si>
  <si>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</si>
  <si>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</si>
  <si>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</si>
  <si>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</si>
  <si>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</si>
  <si>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</si>
  <si>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</si>
  <si>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</si>
  <si>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</si>
  <si>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</si>
  <si>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</si>
  <si>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</si>
  <si>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</si>
  <si>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</si>
  <si>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</si>
  <si>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</si>
  <si>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</si>
  <si>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</si>
  <si>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</si>
  <si>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</si>
  <si>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</si>
  <si>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</si>
  <si>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</si>
  <si>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</si>
  <si>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</si>
  <si>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</si>
  <si>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</si>
  <si>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</si>
  <si>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</si>
  <si>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</si>
  <si>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</si>
  <si>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</si>
  <si>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</si>
  <si>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</si>
  <si>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</si>
  <si>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</si>
  <si>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</si>
  <si>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</si>
  <si>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</si>
  <si>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</si>
  <si>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</si>
  <si>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</si>
  <si>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</si>
  <si>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</si>
  <si>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</si>
  <si>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</si>
  <si>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</si>
  <si>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</si>
  <si>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</si>
  <si>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</si>
  <si>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</si>
  <si>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</si>
  <si>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</si>
  <si>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</si>
  <si>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</si>
  <si>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</si>
  <si>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</si>
  <si>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</si>
  <si>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</si>
  <si>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</si>
  <si>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</si>
  <si>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</si>
  <si>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</si>
  <si>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</si>
  <si>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</si>
  <si>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</si>
  <si>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</si>
  <si>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</si>
  <si>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</si>
  <si>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</si>
  <si>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</si>
  <si>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</si>
  <si>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</si>
  <si>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</si>
  <si>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</si>
  <si>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</si>
  <si>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</si>
  <si>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</si>
  <si>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</si>
  <si>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</si>
  <si>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</si>
  <si>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</si>
  <si>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</si>
  <si>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</si>
  <si>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</si>
  <si>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</si>
  <si>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</si>
  <si>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</si>
  <si>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</si>
  <si>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</si>
  <si>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</si>
  <si>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</si>
  <si>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</si>
  <si>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</si>
  <si>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</si>
  <si>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</si>
  <si>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</si>
  <si>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</si>
  <si>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</si>
  <si>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</si>
  <si>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</si>
  <si>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</si>
  <si>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</si>
  <si>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</si>
  <si>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</si>
  <si>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</si>
  <si>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</si>
  <si>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</si>
  <si>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</si>
  <si>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</si>
  <si>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</si>
  <si>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</si>
  <si>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</si>
  <si>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</si>
  <si>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</si>
  <si>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</si>
  <si>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</si>
  <si>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</si>
  <si>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</si>
  <si>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</si>
  <si>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</si>
  <si>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</si>
  <si>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</si>
  <si>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</si>
  <si>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</si>
  <si>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</si>
  <si>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</si>
  <si>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</si>
  <si>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</si>
  <si>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</si>
  <si>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</si>
  <si>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</si>
  <si>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</si>
  <si>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</si>
  <si>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</si>
  <si>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</si>
  <si>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</si>
  <si>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</si>
  <si>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</si>
  <si>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</si>
  <si>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</si>
  <si>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</si>
  <si>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</si>
  <si>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</si>
  <si>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</si>
  <si>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</si>
  <si>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</si>
  <si>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</si>
  <si>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</si>
  <si>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</si>
  <si>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</si>
  <si>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</si>
  <si>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</si>
  <si>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</si>
  <si>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</si>
  <si>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</si>
  <si>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</si>
  <si>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</si>
  <si>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</si>
  <si>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</si>
  <si>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</si>
  <si>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</si>
  <si>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</si>
  <si>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</si>
  <si>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</si>
  <si>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</si>
  <si>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</si>
  <si>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</si>
  <si>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</si>
  <si>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</si>
  <si>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</si>
  <si>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</si>
  <si>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</si>
  <si>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</si>
  <si>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</si>
  <si>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</si>
  <si>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</si>
  <si>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</si>
  <si>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</si>
  <si>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</si>
  <si>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</si>
  <si>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</si>
  <si>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</si>
  <si>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</si>
  <si>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</si>
  <si>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</si>
  <si>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</si>
  <si>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</si>
  <si>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</si>
  <si>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</si>
  <si>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</si>
  <si>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</si>
  <si>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</si>
  <si>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</si>
  <si>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</si>
  <si>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</si>
  <si>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</si>
  <si>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</si>
  <si>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</si>
  <si>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</si>
  <si>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</si>
  <si>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</si>
  <si>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</si>
  <si>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</si>
  <si>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</si>
  <si>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</si>
  <si>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</si>
  <si>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</si>
  <si>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</si>
  <si>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</si>
  <si>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</si>
  <si>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</si>
  <si>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</si>
  <si>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</si>
  <si>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</si>
  <si>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</si>
  <si>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</si>
  <si>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</si>
  <si>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</si>
  <si>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</si>
  <si>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</si>
  <si>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</si>
  <si>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</si>
  <si>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</si>
  <si>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</si>
  <si>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</si>
  <si>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</si>
  <si>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</si>
  <si>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</si>
  <si>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</si>
  <si>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</si>
  <si>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</si>
  <si>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</si>
  <si>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</si>
  <si>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</si>
  <si>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</si>
  <si>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</si>
  <si>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</si>
  <si>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</si>
  <si>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</si>
  <si>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</si>
  <si>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</si>
  <si>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</si>
  <si>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</si>
  <si>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</si>
  <si>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</si>
  <si>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</si>
  <si>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</si>
  <si>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</si>
  <si>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</si>
  <si>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</si>
  <si>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</si>
  <si>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</si>
  <si>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</si>
  <si>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</si>
  <si>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</si>
  <si>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</si>
  <si>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</si>
  <si>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</si>
  <si>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</si>
  <si>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</si>
  <si>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</si>
  <si>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</si>
  <si>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</si>
  <si>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</si>
  <si>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</si>
  <si>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</si>
  <si>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</si>
  <si>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</si>
  <si>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</si>
  <si>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</si>
  <si>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</si>
  <si>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</si>
  <si>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</si>
  <si>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</si>
  <si>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</si>
  <si>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</si>
  <si>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</si>
  <si>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</si>
  <si>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</si>
  <si>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</si>
  <si>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</si>
  <si>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</si>
  <si>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</si>
  <si>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</si>
  <si>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</si>
  <si>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</si>
  <si>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</si>
  <si>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</si>
  <si>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</si>
  <si>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</si>
  <si>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</si>
  <si>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</si>
  <si>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</si>
  <si>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</si>
  <si>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</si>
  <si>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</si>
  <si>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</si>
  <si>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</si>
  <si>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</si>
  <si>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</si>
  <si>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</si>
  <si>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</si>
  <si>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</si>
  <si>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</si>
  <si>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</si>
  <si>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</si>
  <si>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</si>
  <si>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</si>
  <si>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</si>
  <si>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</si>
  <si>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</si>
  <si>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</si>
  <si>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</si>
  <si>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</si>
  <si>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</si>
  <si>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</si>
  <si>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</si>
  <si>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</si>
  <si>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</si>
  <si>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</si>
  <si>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</si>
  <si>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</si>
  <si>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</si>
  <si>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</si>
  <si>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</si>
  <si>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</si>
  <si>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</si>
  <si>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</si>
  <si>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</si>
  <si>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</si>
  <si>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</si>
  <si>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</si>
  <si>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</si>
  <si>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</si>
  <si>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</si>
  <si>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</si>
  <si>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</si>
  <si>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</si>
  <si>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</si>
  <si>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</si>
  <si>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</si>
  <si>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</si>
  <si>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</si>
  <si>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</si>
  <si>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</si>
  <si>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</si>
  <si>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</si>
  <si>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</si>
  <si>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</si>
  <si>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</si>
  <si>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</si>
  <si>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</si>
  <si>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</si>
  <si>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</si>
  <si>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</si>
  <si>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</si>
  <si>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</si>
  <si>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</si>
  <si>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</si>
  <si>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</si>
  <si>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</si>
  <si>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</si>
  <si>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</si>
  <si>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</si>
  <si>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</si>
  <si>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</si>
  <si>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</si>
  <si>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</si>
  <si>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</si>
  <si>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</si>
  <si>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</si>
  <si>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</si>
  <si>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</si>
  <si>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</si>
  <si>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</si>
  <si>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</si>
  <si>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</si>
  <si>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</si>
  <si>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</si>
  <si>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</si>
  <si>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</si>
  <si>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</si>
  <si>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</si>
  <si>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</si>
  <si>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</si>
  <si>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</si>
  <si>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</si>
  <si>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</si>
  <si>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</si>
  <si>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</si>
  <si>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</si>
  <si>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</si>
  <si>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</si>
  <si>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</si>
  <si>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</si>
  <si>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</si>
  <si>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</si>
  <si>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</si>
  <si>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</si>
  <si>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</si>
  <si>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</si>
  <si>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</si>
  <si>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</si>
  <si>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</si>
  <si>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</si>
  <si>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</si>
  <si>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</si>
  <si>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</si>
  <si>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</si>
  <si>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</si>
  <si>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</si>
  <si>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</si>
  <si>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</si>
  <si>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</si>
  <si>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</si>
  <si>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</si>
  <si>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</si>
  <si>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</si>
  <si>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</si>
  <si>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</si>
  <si>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</si>
  <si>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</si>
  <si>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</si>
  <si>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</si>
  <si>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</si>
  <si>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</si>
  <si>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</si>
  <si>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</si>
  <si>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</si>
  <si>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</si>
  <si>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</si>
  <si>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</si>
  <si>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</si>
  <si>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</si>
  <si>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</si>
  <si>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</si>
  <si>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</si>
  <si>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</si>
  <si>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</si>
  <si>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</si>
  <si>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</si>
  <si>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</si>
  <si>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</si>
  <si>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</si>
  <si>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</si>
  <si>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</si>
  <si>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</si>
  <si>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</si>
  <si>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</si>
  <si>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</si>
  <si>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</si>
  <si>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</si>
  <si>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</si>
  <si>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</si>
  <si>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</si>
  <si>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</si>
  <si>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</si>
  <si>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</si>
  <si>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</si>
  <si>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</si>
  <si>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</si>
  <si>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</si>
  <si>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</si>
  <si>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</si>
  <si>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</si>
  <si>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</si>
  <si>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</si>
  <si>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</si>
  <si>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</si>
  <si>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</si>
  <si>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</si>
  <si>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</si>
  <si>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</si>
  <si>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</si>
  <si>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</si>
  <si>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</si>
  <si>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</si>
  <si>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</si>
  <si>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</si>
  <si>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</si>
  <si>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</si>
  <si>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</si>
  <si>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</si>
  <si>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</si>
  <si>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</si>
  <si>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</si>
  <si>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</si>
  <si>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</si>
  <si>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</si>
  <si>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</si>
  <si>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</si>
  <si>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</si>
  <si>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</si>
  <si>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</si>
  <si>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</si>
  <si>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</si>
  <si>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</si>
  <si>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</si>
  <si>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</si>
  <si>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</si>
  <si>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</si>
  <si>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</si>
  <si>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</si>
  <si>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</si>
  <si>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</si>
  <si>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</si>
  <si>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</si>
  <si>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</si>
  <si>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</si>
  <si>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</si>
  <si>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</si>
  <si>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</si>
  <si>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</si>
  <si>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</si>
  <si>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</si>
  <si>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</si>
  <si>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</si>
  <si>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</si>
  <si>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</si>
  <si>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</si>
  <si>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</si>
  <si>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</si>
  <si>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</si>
  <si>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</si>
  <si>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</si>
  <si>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</si>
  <si>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</si>
  <si>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</si>
  <si>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</si>
  <si>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</si>
  <si>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</si>
  <si>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</si>
  <si>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</si>
  <si>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</si>
  <si>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</si>
  <si>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</si>
  <si>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</si>
  <si>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</si>
  <si>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</si>
  <si>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</si>
  <si>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</si>
  <si>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</si>
  <si>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</si>
  <si>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</si>
  <si>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</si>
  <si>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</si>
  <si>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</si>
  <si>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</si>
  <si>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</si>
  <si>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</si>
  <si>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</si>
  <si>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</si>
  <si>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</si>
  <si>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</si>
  <si>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</si>
  <si>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</si>
  <si>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</si>
  <si>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</si>
  <si>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</si>
  <si>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</si>
  <si>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</si>
  <si>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</si>
  <si>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</si>
  <si>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</si>
  <si>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</si>
  <si>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</si>
  <si>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</si>
  <si>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</si>
  <si>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</si>
  <si>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</si>
  <si>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</si>
  <si>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</si>
  <si>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</si>
  <si>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</si>
  <si>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</si>
  <si>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</si>
  <si>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</si>
  <si>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</si>
  <si>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</si>
  <si>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</si>
  <si>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</si>
  <si>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</si>
  <si>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</si>
  <si>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</si>
  <si>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</si>
  <si>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</si>
  <si>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</si>
  <si>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</si>
  <si>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</si>
  <si>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</si>
  <si>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</si>
  <si>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</si>
  <si>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</si>
  <si>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</si>
  <si>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</si>
  <si>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</si>
  <si>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</si>
  <si>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</si>
  <si>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</si>
  <si>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</si>
  <si>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</si>
  <si>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</si>
  <si>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</si>
  <si>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</si>
  <si>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</si>
  <si>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</si>
  <si>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</si>
  <si>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</si>
  <si>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</si>
  <si>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</si>
  <si>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PCM-20251025-00001033</t>
  </si>
  <si>
    <t>Emergency</t>
  </si>
  <si>
    <t>EM Team on the way ETA: 10 Mins</t>
  </si>
  <si>
    <t xml:space="preserve">Site Located In Mozdalifa - No access by car </t>
  </si>
  <si>
    <t>SCECO Blackout Team checking one by one</t>
  </si>
  <si>
    <t>PCM-20251025-00001148</t>
  </si>
  <si>
    <t>NJR0777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</si>
</sst>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292.672006018518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12.177017592592165</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45955.620431944444</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45955.620431944444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45955.620431944444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45955.620431944444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45955.620431944444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45955.620431944444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45955.620431944444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45955.620431944444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45955.620431944444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45955.620431944444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45955.620431944444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45955.620431944444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45955.620431944444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45955.620431944444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45955.620431944444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45955.620431944444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45955.620431944444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45955.620431944444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45955.620431944444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45955.620431944444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45955.620431944444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45955.620431944444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45955.620431944444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45955.620431944444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45955.620431944444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45955.620431944444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45955.620431944444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45955.620431944444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45955.620431944444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45955.620431944444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45955.620431944444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45955.620431944444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45955.620431944444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45955.620431944444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45955.620431944444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45955.620431944444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45955.620431944444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45955.620431944444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45955.620431944444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45955.620431944444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45955.620431944444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45955.620431944444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45955.620431944444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45955.620431944444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45955.620431944444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45955.620431944444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45955.620431944444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45955.620431944444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45955.620431944444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45955.620431944444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45955.620431944444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45955.620431944444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45955.620431944444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45955.620431944444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45955.620431944444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45955.620431944444</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45955.620431944444</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C5981EA-907F-4DCC-937C-7C8831A0093A}"/>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130.62059398148267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11.124656481479178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45955.620431944444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45955.620431944444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45955.620431944444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45955.620431944444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45955.620431944444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45955.620431944444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45955.620431944444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45955.620431944444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45955.620431944444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45955.620431944444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45955.620431944444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45955.620431944444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45955.620431944444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45955.620431944444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45955.620431944444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45955.620431944444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45955.620431944444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45955.620431944444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45955.620431944444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45955.620431944444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45955.620431944444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45955.620431944444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45955.620431944444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45955.620431944444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45955.620431944444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45955.620431944444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45955.620431944444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45955.620431944444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45955.620431944444</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45955.620431944444</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45955.620431944444</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45955.620431944444</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45955.620431944444</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45955.620431944444</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45955.620431944444</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45955.620431944444</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45955.620431944444</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45955.620431944444</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45955.620431944444</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45955.620431944444</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45955.620431944444</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45955.620431944444</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45955.620431944444</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45955.620431944444</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45955.620431944444</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45955.620431944444</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45955.620431944444</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45955.620431944444</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45955.620431944444</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45955.620431944444</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45955.620431944444</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45955.620431944444</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45955.620431944444</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45955.620431944444</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45955.620431944444</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45955.620431944444</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45955.620431944444</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45955.620431944444</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45955.620431944444</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45955.620431944444</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45955.620431944444</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45955.620431944444</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45955.620431944444</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45955.620431944444</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45955.620431944444</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45955.620431944444</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45955.620431944444</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45955.620431944444</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45955.620431944444</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45955.620431944444</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45955.620431944444</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45955.620431944444</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45955.620431944444</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45955.620431944444</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45955.620431944444</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45955.620431944444</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45955.620431944444</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45955.620431944444</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45955.620431944444</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45955.620431944444</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45955.620431944444</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45955.620431944444</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45955.620431944444</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45955.620431944444</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45955.620431944444</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45955.620431944444</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45955.620431944444</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45955.620431944444</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45955.620431944444</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45955.620431944444</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45955.620431944444</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45955.620431944444</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45955.620431944444</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45955.620431944444</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45955.620431944444</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45955.620431944444</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45955.620431944444</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45955.620431944444</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45955.620431944444</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45955.620431944444</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45955.620431944444</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45955.620431944444</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45955.620431944444</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45955.620431944444</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45955.620431944444</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45955.620431944444</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45955.620431944444</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45955.620431944444</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45955.620431944444</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45955.620431944444</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45955.620431944444</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45955.620431944444</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45955.620431944444</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45955.620431944444</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45955.620431944444</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45955.620431944444</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45955.620431944444</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45955.620431944444</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45955.620431944444</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45955.620431944444</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45955.620431944444</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45955.620431944444</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45955.620431944444</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45955.620431944444</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45955.620431944444</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45955.620431944444</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45955.620431944444</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45955.620431944444</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45955.620431944444</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45955.620431944444</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45955.620431944444</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45955.620431944444</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45955.620431944444</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45955.620431944444</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45955.620431944444</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45955.620431944444</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45955.620431944444</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45955.620431944444</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45955.620431944444</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45955.620431944444</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45955.620431944444</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45955.620431944444</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45955.620431944444</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45955.620431944444</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45955.620431944444</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45955.620431944444</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45955.620431944444</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45955.620431944444</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45955.620431944444</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45955.620431944444</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45955.620431944444</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45955.620431944444</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45955.620431944444</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45955.620431944444</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45955.620431944444</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45955.620431944444</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45955.620431944444</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45955.620431944444</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45955.620431944444</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45955.620431944444</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45955.620431944444</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45955.620431944444</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45955.620431944444</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45955.620431944444</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45955.620431944444</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45955.620431944444</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45955.620431944444</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45955.620431944444</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45955.620431944444</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45955.620431944444</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45955.620431944444</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45955.620431944444</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45955.620431944444</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45955.620431944444</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45955.620431944444</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45955.620431944444</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45955.620431944444</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45955.620431944444</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45955.620431944444</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45955.620431944444</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45955.620431944444</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45955.620431944444</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45955.620431944444</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45955.620431944444</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45955.620431944444</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45955.620431944444</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45955.620431944444</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45955.620431944444</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45955.620431944444</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45955.620431944444</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45955.620431944444</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45955.620431944444</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45955.620431944444</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45955.620431944444</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45955.620431944444</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45955.620431944444</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45955.620431944444</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45955.620431944444</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45955.620431944444</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45955.620431944444</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45955.620431944444</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45955.620431944444</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45955.620431944444</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45955.620431944444</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45955.620431944444</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45955.620431944444</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45955.620431944444</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45955.620431944444</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45955.620431944444</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45955.620431944444</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45955.620431944444</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45955.620431944444</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45955.620431944444</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45955.620431944444</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45955.620431944444</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45955.620431944444</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45955.620431944444</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45955.620431944444</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45955.620431944444</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45955.620431944444</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45955.620431944444</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45955.620431944444</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45955.620431944444</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45955.620431944444</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45955.620431944444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45955.620431944444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45955.620431944444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45955.620431944444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45955.620431944444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45955.620431944444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45955.620431944444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45955.620431944444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45955.620431944444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45955.620431944444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45955.620431944444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45955.620431944444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45955.620431944444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45955.620431944444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45955.620431944444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45955.620431944444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45955.620431944444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45955.620431944444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45955.620431944444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45955.620431944444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45955.620431944444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45955.620431944444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45955.620431944444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45955.620431944444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45955.620431944444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45955.620431944444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45955.620431944444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45955.620431944444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45955.620431944444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45955.620431944444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45955.620431944444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45955.620431944444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45955.620431944444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45955.620431944444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45955.620431944444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45955.620431944444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45955.620431944444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45955.620431944444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45955.620431944444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45955.620431944444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45955.620431944444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45955.620431944444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45955.620431944444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45955.620431944444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45955.620431944444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45955.620431944444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45955.620431944444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45955.620431944444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45955.620431944444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45955.620431944444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45955.620431944444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45955.620431944444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45955.620431944444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45955.620431944444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45955.620431944444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45955.620431944444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45955.620431944444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45955.620431944444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45955.620431944444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45955.620431944444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45955.620431944444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45955.620431944444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45955.620431944444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45955.620431944444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45955.620431944444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45955.620431944444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45955.620431944444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45955.620431944444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45955.620431944444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45955.620431944444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45955.620431944444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45955.620431944444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45955.620431944444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45955.620431944444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45955.620431944444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45955.620431944444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45955.620431944444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45955.620431944444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45955.620431944444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45955.620431944444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45955.620431944444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45955.620431944444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45955.620431944444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45955.620431944444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45955.620431944444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45955.620431944444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45955.620431944444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45955.620431944444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45955.620431944444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45955.620431944444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45955.620431944444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45955.620431944444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45955.620431944444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45955.620431944444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45955.620431944444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45955.620431944444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45955.620431944444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45955.620431944444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45955.620431944444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45955.620431944444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45955.620431944444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45955.620431944444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45955.620431944444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45955.620431944444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45955.620431944444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45955.620431944444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45955.620431944444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45955.620431944444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45955.620431944444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45955.620431944444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45955.620431944444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45955.620431944444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45955.620431944444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45955.620431944444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45955.620431944444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45955.620431944444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45955.620431944444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45955.620431944444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45955.620431944444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45955.620431944444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45955.620431944444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45955.620431944444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45955.620431944444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45955.620431944444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45955.620431944444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45955.620431944444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45955.620431944444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45955.620431944444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45955.620431944444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45955.620431944444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45955.620431944444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45955.620431944444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45955.620431944444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45955.620431944444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45955.620431944444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45955.620431944444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45955.620431944444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45955.620431944444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45955.620431944444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45955.620431944444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45955.620431944444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45955.620431944444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45955.620431944444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45955.620431944444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45955.620431944444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45955.620431944444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45955.620431944444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45955.620431944444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45955.620431944444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45955.620431944444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45955.620431944444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45955.620431944444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45955.620431944444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45955.620431944444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45955.620431944444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45955.620431944444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45955.620431944444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45955.620431944444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45955.620431944444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45955.620431944444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45955.620431944444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45955.620431944444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45955.620431944444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45955.620431944444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45955.620431944444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45955.620431944444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45955.620431944444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45955.620431944444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45955.620431944444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45955.620431944444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45955.620431944444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45955.620431944444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45955.620431944444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45955.620431944444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45955.620431944444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45955.620431944444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45955.620431944444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45955.620431944444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45955.620431944444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45955.620431944444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45955.620431944444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45955.620431944444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45955.620431944444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45955.620431944444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45955.620431944444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45955.620431944444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45955.620431944444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45955.620431944444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45955.620431944444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45955.620431944444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45955.620431944444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45955.620431944444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45955.620431944444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45955.620431944444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45955.620431944444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45955.620431944444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45955.620431944444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45955.620431944444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45955.620431944444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45955.620431944444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45955.620431944444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45955.620431944444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45955.620431944444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45955.620431944444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45955.620431944444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45955.620431944444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45955.620431944444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45955.620431944444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45955.620431944444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45955.620431944444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45955.620431944444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45955.620431944444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45955.620431944444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45955.620431944444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45955.620431944444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45955.620431944444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45955.620431944444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45955.620431944444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45955.620431944444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45955.620431944444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45955.620431944444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45955.620431944444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45955.620431944444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45955.620431944444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45955.620431944444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45955.620431944444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45955.620431944444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45955.620431944444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45955.620431944444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45955.620431944444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45955.620431944444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45955.620431944444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45955.620431944444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45955.620431944444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45955.620431944444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45955.620431944444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45955.620431944444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45955.620431944444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45955.620431944444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45955.620431944444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45955.620431944444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45955.620431944444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45955.620431944444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45955.620431944444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45955.620431944444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45955.620431944444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45955.620431944444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45955.620431944444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45955.620431944444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45955.620431944444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45955.620431944444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45955.620431944444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45955.620431944444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45955.620431944444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45955.620431944444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45955.620431944444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45955.620431944444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45955.620431944444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45955.620431944444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45955.620431944444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45955.620431944444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45955.620431944444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45955.620431944444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45955.620431944444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45955.620431944444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45955.620431944444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45955.620431944444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45955.620431944444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45955.620431944444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45955.620431944444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45955.620431944444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45955.620431944444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45955.620431944444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45955.620431944444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45955.620431944444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45955.620431944444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45955.620431944444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45955.620431944444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45955.620431944444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45955.620431944444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45955.620431944444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45955.620431944444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45955.620431944444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45955.620431944444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45955.620431944444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45955.620431944444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45955.620431944444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45955.620431944444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45955.620431944444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45955.620431944444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45955.620431944444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45955.620431944444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45955.620431944444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45955.620431944444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45955.620431944444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45955.620431944444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45955.620431944444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45955.620431944444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45955.620431944444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45955.620431944444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45955.620431944444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45955.620431944444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45955.620431944444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45955.620431944444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45955.620431944444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45955.620431944444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45955.620431944444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45955.620431944444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45955.620431944444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45955.620431944444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45955.620431944444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45955.620431944444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45955.620431944444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45955.620431944444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45955.620431944444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45955.620431944444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45955.620431944444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45955.620431944444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45955.620431944444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45955.620431944444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45955.620431944444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45955.620431944444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45955.620431944444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45955.620431944444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45955.620431944444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45955.620431944444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45955.620431944444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45955.620431944444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45955.620431944444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45955.620431944444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45955.620431944444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45955.620431944444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45955.620431944444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45955.620431944444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45955.620431944444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45955.620431944444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45955.620431944444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45955.620431944444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45955.620431944444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45955.620431944444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45955.620431944444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45955.620431944444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45955.620431944444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45955.620431944444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45955.620431944444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45955.620431944444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45955.620431944444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45955.620431944444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45955.620431944444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45955.620431944444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45955.620431944444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45955.620431944444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45955.620431944444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45955.620431944444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45955.620431944444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45955.620431944444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45955.620431944444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45955.620431944444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45955.620431944444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45955.620431944444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45955.620431944444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45955.620431944444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45955.620431944444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45955.620431944444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45955.620431944444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45955.620431944444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45955.620431944444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45955.620431944444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45955.620431944444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45955.620431944444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45955.620431944444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45955.620431944444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45955.620431944444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45955.620431944444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45955.620431944444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45955.620431944444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45955.620431944444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45955.620431944444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45955.620431944444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45955.620431944444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45955.620431944444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45955.620431944444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45955.620431944444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45955.620431944444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45955.620431944444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45955.620431944444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45955.620431944444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45955.620431944444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45955.620431944444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45955.620431944444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45955.620431944444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45955.620431944444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45955.620431944444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45955.620431944444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45955.620431944444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45955.620431944444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45955.620431944444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45955.620431944444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45955.620431944444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45955.620431944444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45955.620431944444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45955.620431944444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45955.620431944444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45955.620431944444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45955.620431944444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45955.620431944444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45955.620431944444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45955.620431944444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45955.620431944444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45955.620431944444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45955.620431944444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45955.620431944444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45955.620431944444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45955.620431944444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45955.620431944444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45955.620431944444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45955.620431944444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45955.620431944444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45955.620431944444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45955.620431944444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45955.620431944444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45955.620431944444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45955.620431944444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45955.620431944444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45955.620431944444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45955.620431944444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45955.620431944444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45955.620431944444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45955.620431944444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45955.620431944444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45955.620431944444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45955.620431944444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45955.620431944444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45955.620431944444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45955.620431944444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45955.620431944444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45955.620431944444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45955.620431944444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45955.620431944444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45955.620431944444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45955.620431944444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45955.620431944444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45955.620431944444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45955.620431944444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45955.620431944444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45955.620431944444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45955.620431944444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45955.620431944444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45955.620431944444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45955.620431944444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45955.620431944444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45955.620431944444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45955.620431944444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45955.620431944444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45955.620431944444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45955.620431944444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45955.620431944444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45955.620431944444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45955.620431944444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45955.620431944444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45955.620431944444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45955.620431944444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45955.620431944444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45955.620431944444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45955.620431944444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45955.620431944444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45955.620431944444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45955.620431944444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45955.620431944444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45955.620431944444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45955.620431944444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45955.620431944444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45955.620431944444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45955.620431944444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45955.620431944444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45955.620431944444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45955.620431944444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45955.620431944444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45955.620431944444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45955.620431944444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45955.620431944444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45955.620431944444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45955.620431944444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45955.620431944444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45955.620431944444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45955.620431944444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45955.620431944444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45955.620431944444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45955.620431944444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45955.620431944444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45955.620431944444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45955.620431944444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45955.620431944444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45955.620431944444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45955.620431944444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45955.620431944444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45955.620431944444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45955.620431944444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45955.620431944444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45955.620431944444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45955.620431944444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45955.620431944444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45955.620431944444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45955.620431944444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45955.620431944444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45955.620431944444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45955.620431944444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45955.620431944444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45955.620431944444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45955.620431944444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45955.620431944444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45955.620431944444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45955.620431944444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45955.620431944444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45955.620431944444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45955.620431944444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45955.620431944444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45955.620431944444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45955.620431944444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45955.620431944444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45955.620431944444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45955.620431944444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45955.620431944444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45955.620431944444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45955.620431944444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45955.620431944444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45955.620431944444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45955.620431944444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45955.620431944444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45955.620431944444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45955.620431944444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45955.620431944444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45955.620431944444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45955.620431944444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45955.620431944444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45955.620431944444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45955.620431944444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45955.620431944444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45955.620431944444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45955.620431944444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45955.620431944444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45955.620431944444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45955.620431944444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45955.620431944444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45955.620431944444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45955.620431944444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45955.620431944444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45955.620431944444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45955.620431944444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45955.620431944444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45955.620431944444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45955.620431944444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45955.620431944444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45955.620431944444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45955.620431944444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45955.620431944444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45955.620431944444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45955.620431944444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45955.620431944444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45955.620431944444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45955.620431944444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45955.620431944444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45955.620431944444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45955.620431944444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45955.620431944444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45955.620431944444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45955.620431944444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45955.620431944444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45955.620431944444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45955.620431944444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45955.620431944444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45955.620431944444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45955.620431944444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45955.620431944444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45955.620431944444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45955.620431944444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45955.620431944444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45955.620431944444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45955.620431944444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45955.620431944444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45955.620431944444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45955.620431944444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45955.620431944444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45955.620431944444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45955.620431944444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45955.620431944444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45955.620431944444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45955.620431944444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45955.620431944444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45955.620431944444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45955.620431944444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45955.620431944444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45955.620431944444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45955.620431944444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45955.620431944444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45955.620431944444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45955.620431944444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45955.620431944444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45955.620431944444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45955.620431944444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45955.620431944444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45955.620431944444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45955.620431944444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45955.620431944444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45955.620431944444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45955.620431944444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45955.620431944444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45955.620431944444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45955.620431944444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45955.620431944444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45955.620431944444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45955.620431944444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45955.620431944444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45955.620431944444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45955.620431944444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45955.620431944444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45955.620431944444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45955.620431944444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45955.620431944444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45955.620431944444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45955.620431944444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45955.620431944444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45955.620431944444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45955.620431944444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45955.620431944444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45955.620431944444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45955.620431944444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45955.620431944444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45955.620431944444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45955.620431944444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45955.620431944444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45955.620431944444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45955.620431944444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45955.620431944444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45955.620431944444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45955.620431944444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45955.620431944444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45955.620431944444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45955.620431944444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45955.620431944444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45955.620431944444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45955.620431944444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45955.620431944444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45955.620431944444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45955.620431944444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45955.620431944444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45955.620431944444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45955.620431944444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45955.620431944444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45955.620431944444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45955.620431944444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45955.620431944444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45955.620431944444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45955.620431944444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45955.620431944444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45955.620431944444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45955.620431944444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45955.620431944444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45955.620431944444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45955.620431944444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45955.620431944444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45955.620431944444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45955.620431944444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45955.620431944444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45955.620431944444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45955.620431944444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45955.620431944444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45955.620431944444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45955.620431944444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45955.620431944444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45955.620431944444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45955.620431944444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45955.620431944444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45955.620431944444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45955.620431944444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45955.620431944444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45955.620431944444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45955.620431944444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45955.620431944444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45955.620431944444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45955.620431944444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45955.620431944444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45955.620431944444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45955.620431944444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45955.620431944444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45955.620431944444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45955.620431944444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45955.620431944444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45955.620431944444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45955.620431944444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45955.620431944444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45955.620431944444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45955.620431944444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45955.620431944444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45955.620431944444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45955.620431944444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45955.620431944444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45955.620431944444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45955.620431944444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45955.620431944444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45955.620431944444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45955.620431944444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45955.620431944444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45955.620431944444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45955.620431944444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45955.620431944444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45955.620431944444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45955.620431944444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45955.620431944444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45955.620431944444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45955.620431944444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45955.620431944444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45955.620431944444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45955.620431944444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45955.620431944444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45955.620431944444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45955.620431944444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45955.620431944444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45955.620431944444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45955.620431944444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45955.620431944444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45955.620431944444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45955.620431944444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45955.620431944444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45955.620431944444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45955.620431944444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45955.620431944444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45955.620431944444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45955.620431944444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45955.620431944444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45955.620431944444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45955.620431944444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45955.620431944444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45955.620431944444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45955.620431944444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45955.620431944444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45955.620431944444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45955.620431944444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45955.620431944444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45955.620431944444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45955.620431944444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45955.620431944444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45955.620431944444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45955.620431944444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45955.620431944444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45955.620431944444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45955.620431944444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45955.620431944444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45955.620431944444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45955.620431944444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45955.620431944444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45955.620431944444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45955.620431944444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45955.620431944444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45955.620431944444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45955.620431944444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45955.620431944444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45955.620431944444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45955.620431944444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45955.620431944444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45955.620431944444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45955.620431944444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45955.620431944444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45955.620431944444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45955.620431944444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45955.620431944444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45955.620431944444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45955.620431944444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45955.620431944444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45955.620431944444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45955.620431944444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45955.620431944444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45955.620431944444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45955.620431944444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45955.620431944444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45955.620431944444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45955.620431944444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45955.620431944444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45955.620431944444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45955.620431944444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45955.620431944444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45955.620431944444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45955.620431944444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45955.620431944444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45955.620431944444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45955.620431944444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45955.620431944444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45955.620431944444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45955.620431944444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45955.620431944444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45955.620431944444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45955.620431944444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45955.620431944444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45955.620431944444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45955.620431944444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45955.620431944444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45955.620431944444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45955.620431944444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45955.620431944444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45955.620431944444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45955.620431944444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45955.620431944444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45955.620431944444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45955.620431944444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45955.620431944444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45955.620431944444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45955.620431944444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45955.620431944444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45955.620431944444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45955.620431944444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45955.620431944444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45955.620431944444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45955.620431944444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45955.620431944444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45955.620431944444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45955.620431944444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45955.620431944444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45955.620431944444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45955.620431944444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45955.620431944444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45955.620431944444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45955.620431944444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45955.620431944444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45955.620431944444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45955.620431944444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45955.620431944444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45955.620431944444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45955.620431944444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45955.620431944444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45955.620431944444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45955.620431944444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45955.620431944444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45955.620431944444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45955.620431944444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45955.620431944444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45955.620431944444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45955.620431944444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45955.620431944444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45955.620431944444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45955.620431944444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45955.620431944444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45955.620431944444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45955.620431944444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45955.620431944444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45955.620431944444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45955.620431944444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45955.620431944444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45955.620431944444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45955.620431944444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45955.620431944444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45955.620431944444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45955.620431944444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45955.620431944444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45955.620431944444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45955.620431944444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45955.620431944444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45955.620431944444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45955.620431944444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45955.620431944444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45955.620431944444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45955.620431944444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45955.620431944444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45955.620431944444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45955.620431944444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45955.620431944444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45955.620431944444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45955.620431944444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45955.620431944444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45955.620431944444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45955.620431944444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45955.620431944444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45955.620431944444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45955.620431944444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45955.620431944444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45955.620431944444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45955.620431944444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45955.620431944444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45955.620431944444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45955.620431944444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45955.620431944444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45955.620431944444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45955.620431944444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45955.620431944444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45955.620431944444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45955.620431944444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45955.620431944444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45955.620431944444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45955.620431944444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45955.620431944444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45955.620431944444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45955.620431944444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45955.620431944444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45955.620431944444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45955.620431944444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45955.620431944444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45955.620431944444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45955.620431944444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45955.620431944444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45955.620431944444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45955.620431944444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45955.620431944444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45955.620431944444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45955.620431944444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45955.620431944444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45955.620431944444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45955.620431944444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45955.620431944444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45955.620431944444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45955.620431944444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45955.620431944444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45955.620431944444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45955.620431944444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45955.620431944444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45955.620431944444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45955.620431944444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45955.620431944444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45955.620431944444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45955.620431944444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45955.620431944444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45955.620431944444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45955.620431944444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45955.620431944444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45955.620431944444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45955.620431944444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45955.620431944444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45955.620431944444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45955.620431944444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45955.620431944444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45955.620431944444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45955.620431944444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45955.620431944444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45955.620431944444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45955.620431944444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45955.620431944444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45955.620431944444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45955.620431944444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45955.620431944444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45955.620431944444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45955.620431944444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45955.620431944444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45955.620431944444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45955.620431944444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45955.620431944444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45955.620431944444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45955.620431944444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45955.620431944444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45955.620431944444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45955.620431944444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45955.620431944444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45955.620431944444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45955.620431944444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45955.620431944444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45955.620431944444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45955.620431944444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45955.620431944444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45955.620431944444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45955.620431944444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45955.620431944444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45955.620431944444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45955.620431944444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45955.620431944444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45955.620431944444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45955.620431944444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45955.620431944444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45955.620431944444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45955.620431944444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45955.620431944444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45955.620431944444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45955.620431944444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45955.620431944444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45955.620431944444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45955.620431944444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45955.620431944444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45955.620431944444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45955.620431944444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45955.620431944444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45955.620431944444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45955.620431944444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45955.620431944444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45955.620431944444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45955.620431944444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45955.620431944444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45955.620431944444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45955.620431944444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45955.620431944444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45955.620431944444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45955.620431944444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45955.620431944444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45955.620431944444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45955.620431944444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45955.620431944444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45955.620431944444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45955.620431944444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45955.620431944444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45955.620431944444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45955.620431944444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45955.620431944444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45955.620431944444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45955.620431944444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45955.620431944444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45955.620431944444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45955.620431944444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45955.620431944444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45955.620431944444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45955.620431944444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45955.620431944444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45955.620431944444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45955.620431944444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45955.620431944444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45955.620431944444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45955.620431944444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45955.620431944444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45955.620431944444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45955.620431944444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45955.620431944444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45955.620431944444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45955.620431944444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45955.620431944444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45955.620431944444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45955.620431944444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45955.620431944444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45955.620431944444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45955.620431944444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45955.620431944444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45955.620431944444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45955.620431944444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45955.620431944444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45955.620431944444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45955.620431944444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45955.620431944444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45955.620431944444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45955.620431944444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45955.620431944444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45955.620431944444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45955.620431944444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45955.620431944444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45955.620431944444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45955.620431944444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45955.620431944444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45955.620431944444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45955.620431944444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45955.620431944444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45955.620431944444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45955.620431944444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45955.620431944444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45955.620431944444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45955.620431944444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45955.620431944444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45955.620431944444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45955.620431944444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45955.620431944444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45955.620431944444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45955.620431944444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45955.620431944444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45955.620431944444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45955.620431944444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45955.620431944444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45955.620431944444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45955.620431944444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45955.620431944444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45955.620431944444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45955.620431944444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45955.620431944444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45955.620431944444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45955.620431944444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45955.620431944444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45955.620431944444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45955.620431944444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45955.620431944444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45955.620431944444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45955.620431944444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45955.620431944444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45955.620431944444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45955.620431944444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45955.620431944444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45955.620431944444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45955.620431944444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45955.620431944444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45955.620431944444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45955.620431944444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45955.620431944444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45955.620431944444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45955.620431944444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45955.620431944444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45955.620431944444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45955.620431944444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45955.620431944444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45955.620431944444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45955.620431944444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45955.620431944444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45955.620431944444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45955.620431944444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45955.620431944444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45955.620431944444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45955.620431944444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45955.620431944444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45955.620431944444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45955.620431944444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45955.620431944444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45955.620431944444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45955.620431944444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45955.620431944444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45955.620431944444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45955.620431944444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45955.620431944444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45955.620431944444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45955.620431944444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45955.620431944444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45955.620431944444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45955.620431944444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45955.620431944444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45955.620431944444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45955.620431944444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45955.620431944444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45955.620431944444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45955.620431944444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45955.620431944444</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252.13971435184794</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1.9857097222193261</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R4</v>
      </c>
      <c r="C4" s="121"/>
      <c r="D4" s="122" t="s">
        <v>27180</v>
      </c>
      <c r="E4" s="99"/>
      <c r="F4" s="124"/>
      <c r="G4" s="125">
        <f ca="1">IFERROR(NOW()-F4,"")</f>
        <v>45955.620431944444</v>
      </c>
      <c r="H4" s="124"/>
      <c r="I4" s="120" t="str">
        <f>IFERROR(VLOOKUP(D4,DB!A:F,6,0),"")</f>
        <v>SCECO+STB</v>
      </c>
      <c r="J4" s="120" t="str">
        <f>IFERROR(VLOOKUP(D4,DB!A:G,7,0),"")</f>
        <v>In progress</v>
      </c>
      <c r="K4" s="126"/>
      <c r="L4" s="122" t="str">
        <f>IFERROR(VLOOKUP(D4,DB!A:I,9,0),"")</f>
        <v>Latis</v>
      </c>
    </row>
    <row r="5" spans="1:16" ht="15" customHeight="1">
      <c r="A5" s="120"/>
      <c r="B5" s="120" t="str">
        <f>IFERROR(VLOOKUP(D5,DB!A:K,11,0),"")</f>
        <v/>
      </c>
      <c r="C5" s="121"/>
      <c r="D5" s="122"/>
      <c r="E5" s="99"/>
      <c r="F5" s="124"/>
      <c r="G5" s="125">
        <f ca="1">IFERROR(NOW()-F5,"")</f>
        <v>45955.620431944444</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45955.620431944444</v>
      </c>
      <c r="H6" s="124"/>
      <c r="I6" s="120" t="str">
        <f>IFERROR(VLOOKUP(D6,DB!A:F,6,0),"")</f>
        <v/>
      </c>
      <c r="J6" s="120" t="str">
        <f>IFERROR(VLOOKUP(D6,DB!A:G,7,0),"")</f>
        <v/>
      </c>
      <c r="K6" s="126"/>
      <c r="L6" s="122" t="str">
        <f>IFERROR(VLOOKUP(D6,DB!A:I,9,0),"")</f>
        <v/>
      </c>
    </row>
    <row r="7" spans="1:16" ht="15" customHeight="1">
      <c r="A7" s="120"/>
      <c r="B7" s="120" t="str">
        <f>IFERROR(VLOOKUP(D7,DB!A:K,11,0),"")</f>
        <v>R4</v>
      </c>
      <c r="C7" s="121"/>
      <c r="D7" s="122" t="s">
        <v>36088</v>
      </c>
      <c r="E7" s="99"/>
      <c r="F7" s="124"/>
      <c r="G7" s="125">
        <f ca="1">IFERROR(NOW()-F7,"")</f>
        <v>45955.620431944444</v>
      </c>
      <c r="H7" s="124"/>
      <c r="I7" s="120" t="str">
        <f>IFERROR(VLOOKUP(D7,DB!A:F,6,0),"")</f>
        <v>Generator-SG</v>
      </c>
      <c r="J7" s="120" t="str">
        <f>IFERROR(VLOOKUP(D7,DB!A:G,7,0),"")</f>
        <v>Weak</v>
      </c>
      <c r="K7" s="126"/>
      <c r="L7" s="122" t="str">
        <f>IFERROR(VLOOKUP(D7,DB!A:I,9,0),"")</f>
        <v>Latis</v>
      </c>
    </row>
    <row r="8" spans="1:16" ht="15" customHeight="1">
      <c r="A8" s="120"/>
      <c r="B8" s="120" t="str">
        <f>IFERROR(VLOOKUP(D8,DB!A:K,11,0),"")</f>
        <v/>
      </c>
      <c r="C8" s="121"/>
      <c r="D8" s="94"/>
      <c r="E8" s="99"/>
      <c r="F8" s="124"/>
      <c r="G8" s="125">
        <f ca="1">IFERROR(NOW()-F8,"")</f>
        <v>45955.620431944444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45955.620431944444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45955.620431944444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45955.620431944444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45955.620431944444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45955.620431944444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45955.620431944444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45955.620431944444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45955.620431944444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45955.620431944444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45955.620431944444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45955.620431944444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45955.620431944444</v>
      </c>
      <c r="H20" s="124"/>
      <c r="I20" s="120" t="str">
        <f>IFERROR(VLOOKUP(D20,DB!A:F,6,0),"")</f>
        <v/>
      </c>
      <c r="J20" s="120" t="str">
        <f>IFERROR(VLOOKUP(D20,DB!A:G,7,0),"")</f>
        <v/>
      </c>
      <c r="K20" s="126"/>
      <c r="L20" s="122" t="str">
        <f>IFERROR(VLOOKUP(D20,DB!A:I,9,0),"")</f>
        <v/>
      </c>
    </row>
    <row r="21" spans="1:12" ht="15" customHeight="1">
      <c r="A21" s="120"/>
      <c r="B21" s="120" t="str">
        <f>IFERROR(VLOOKUP(D21,DB!A:K,11,0),"")</f>
        <v>R4</v>
      </c>
      <c r="C21" s="121"/>
      <c r="D21" s="94" t="s">
        <v>27180</v>
      </c>
      <c r="E21" s="123"/>
      <c r="F21" s="124"/>
      <c r="G21" s="125">
        <f ca="1">IFERROR(NOW()-F21,"")</f>
        <v>45955.620431944444</v>
      </c>
      <c r="H21" s="124"/>
      <c r="I21" s="120" t="str">
        <f>IFERROR(VLOOKUP(D21,DB!A:F,6,0),"")</f>
        <v>SCECO+STB</v>
      </c>
      <c r="J21" s="120" t="str">
        <f>IFERROR(VLOOKUP(D21,DB!A:G,7,0),"")</f>
        <v>In progress</v>
      </c>
      <c r="K21" s="126"/>
      <c r="L21" s="122" t="str">
        <f>IFERROR(VLOOKUP(D21,DB!A:I,9,0),"")</f>
        <v>Latis</v>
      </c>
    </row>
    <row r="22" spans="1:12" ht="15" customHeight="1">
      <c r="A22" s="120"/>
      <c r="B22" s="120" t="str">
        <f>IFERROR(VLOOKUP(D22,DB!A:K,11,0),"")</f>
        <v/>
      </c>
      <c r="C22" s="121"/>
      <c r="D22" s="94"/>
      <c r="E22" s="123"/>
      <c r="F22" s="124"/>
      <c r="G22" s="125">
        <f ca="1">IFERROR(NOW()-F22,"")</f>
        <v>45955.620431944444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45955.620431944444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45955.620431944444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45955.620431944444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45955.620431944444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45955.620431944444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45955.620431944444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45955.620431944444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45955.620431944444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45955.620431944444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45955.620431944444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45955.620431944444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45955.620431944444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45955.620431944444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45955.620431944444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45955.620431944444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45955.620431944444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45955.620431944444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45955.620431944444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45955.620431944444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45955.620431944444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45955.620431944444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45955.620431944444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45955.620431944444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45955.620431944444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45955.620431944444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45955.620431944444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45955.620431944444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45955.620431944444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45955.620431944444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45955.620431944444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45955.620431944444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45955.620431944444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45955.620431944444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45955.620431944444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45955.620431944444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45955.620431944444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45955.620431944444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45955.620431944444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45955.620431944444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45955.620431944444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45955.620431944444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45955.620431944444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45955.620431944444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45955.620431944444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45955.620431944444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45955.620431944444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45955.620431944444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45955.620431944444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45955.620431944444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45955.620431944444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45955.620431944444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45955.620431944444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45955.620431944444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45955.620431944444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45955.620431944444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45955.620431944444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45955.620431944444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45955.620431944444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45955.620431944444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45955.620431944444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45955.620431944444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45955.620431944444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45955.620431944444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45955.620431944444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45955.620431944444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45955.620431944444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45955.620431944444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45955.620431944444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45955.620431944444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45955.620431944444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45955.620431944444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45955.620431944444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45955.620431944444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45955.620431944444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45955.620431944444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45955.620431944444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45955.620431944444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45955.620431944444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45955.620431944444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45955.620431944444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45955.620431944444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45955.620431944444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45955.620431944444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45955.620431944444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45955.620431944444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45955.620431944444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45955.620431944444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45955.620431944444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45955.620431944444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45955.620431944444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45955.620431944444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45955.620431944444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45955.620431944444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45955.620431944444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45955.620431944444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45955.620431944444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45955.620431944444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45955.620431944444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45955.620431944444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45955.620431944444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45955.620431944444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45955.620431944444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45955.620431944444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45955.620431944444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45955.620431944444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45955.620431944444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45955.620431944444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45955.620431944444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45955.620431944444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45955.620431944444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45955.620431944444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45955.620431944444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45955.620431944444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45955.620431944444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45955.620431944444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45955.620431944444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45955.620431944444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45955.620431944444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45955.620431944444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45955.620431944444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45955.620431944444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45955.620431944444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45955.620431944444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45955.620431944444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45955.620431944444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45955.620431944444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45955.620431944444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45955.620431944444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45955.620431944444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45955.620431944444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45955.620431944444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45955.620431944444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45955.620431944444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45955.620431944444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45955.620431944444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45955.620431944444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45955.620431944444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45955.620431944444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45955.620431944444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45955.620431944444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45955.620431944444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45955.620431944444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45955.620431944444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45955.620431944444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45955.620431944444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45955.620431944444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45955.620431944444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45955.620431944444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45955.620431944444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45955.620431944444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45955.620431944444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45955.620431944444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45955.620431944444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45955.620431944444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45955.620431944444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45955.620431944444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45955.620431944444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45955.620431944444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45955.620431944444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45955.620431944444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45955.620431944444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45955.620431944444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45955.620431944444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45955.620431944444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45955.620431944444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45955.620431944444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45955.620431944444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45955.620431944444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45955.620431944444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45955.620431944444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45955.620431944444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45955.620431944444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45955.620431944444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45955.620431944444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45955.620431944444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45955.620431944444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45955.620431944444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45955.620431944444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45955.620431944444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45955.620431944444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45955.620431944444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45955.620431944444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45955.620431944444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45955.620431944444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45955.620431944444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45955.620431944444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45955.620431944444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45955.620431944444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45955.620431944444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45955.620431944444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45955.620431944444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45955.620431944444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45955.620431944444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45955.620431944444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45955.620431944444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45955.620431944444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45955.620431944444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45955.620431944444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45955.620431944444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45955.620431944444</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45955.620431944444</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7"/>
  <sheetViews>
    <sheetView workbookViewId="0">
      <selection activeCell="D17" sqref="D1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63.788371759255824</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29.431554629627499</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6.9593208333317307</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5.1554629630118143E-2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2</v>
      </c>
      <c r="D6" s="153" t="s">
        <v>38206</v>
      </c>
      <c r="E6" s="153" t="s">
        <v>39100</v>
      </c>
      <c r="F6" s="154">
        <v>45955.573576388888</v>
      </c>
      <c r="G6" s="155">
        <f ca="1">IFERROR(NOW()-F6,"")</f>
        <v>4.6855555556248873E-2</v>
      </c>
      <c r="H6" s="154">
        <v>45955.563321759262</v>
      </c>
      <c r="I6" s="153" t="str">
        <f>IFERROR(VLOOKUP(D6,DB!A:F,6,0),"")</f>
        <v>SCECO</v>
      </c>
      <c r="J6" s="153" t="str">
        <f>IFERROR(VLOOKUP(D6,DB!A:G,7,0),"")</f>
        <v>Haj Removal</v>
      </c>
      <c r="K6" s="153" t="s">
        <v>39098</v>
      </c>
      <c r="L6" s="153" t="str">
        <f>IFERROR(VLOOKUP(D6,DB!A:I,9,0),"")</f>
        <v>Latis</v>
      </c>
    </row>
    <row r="7" spans="1:13" ht="15">
      <c r="A7" s="153" t="s">
        <v>39099</v>
      </c>
      <c r="B7" s="153" t="str">
        <f>IFERROR(VLOOKUP(D7,DB!A:K,11,0),"")</f>
        <v>R5</v>
      </c>
      <c r="C7" s="153">
        <v>2</v>
      </c>
      <c r="D7" s="153" t="s">
        <v>38186</v>
      </c>
      <c r="E7" s="153" t="s">
        <v>39100</v>
      </c>
      <c r="F7" s="154">
        <v>45955.573576388888</v>
      </c>
      <c r="G7" s="155">
        <f ca="1">IFERROR(NOW()-F7,"")</f>
        <v>4.6855555556248873E-2</v>
      </c>
      <c r="H7" s="154">
        <v>45955.563321759262</v>
      </c>
      <c r="I7" s="153" t="str">
        <f>IFERROR(VLOOKUP(D7,DB!A:F,6,0),"")</f>
        <v>SCECO</v>
      </c>
      <c r="J7" s="153" t="str">
        <f>IFERROR(VLOOKUP(D7,DB!A:G,7,0),"")</f>
        <v>Haj Removal</v>
      </c>
      <c r="K7" s="153" t="s">
        <v>39101</v>
      </c>
      <c r="L7" s="153" t="str">
        <f>IFERROR(VLOOKUP(D7,DB!A:I,9,0),"")</f>
        <v>Latis</v>
      </c>
    </row>
    <row r="8" spans="1:13" ht="15">
      <c r="A8" s="153" t="s">
        <v>39099</v>
      </c>
      <c r="B8" s="153" t="str">
        <f>IFERROR(VLOOKUP(D8,DB!A:K,11,0),"")</f>
        <v>R5</v>
      </c>
      <c r="C8" s="153">
        <v>2</v>
      </c>
      <c r="D8" s="153" t="s">
        <v>38274</v>
      </c>
      <c r="E8" s="153" t="s">
        <v>39100</v>
      </c>
      <c r="F8" s="154">
        <v>45955.573576388888</v>
      </c>
      <c r="G8" s="155">
        <f ca="1">IFERROR(NOW()-F8,"")</f>
        <v>4.6855555556248873E-2</v>
      </c>
      <c r="H8" s="154">
        <v>45955.563321759262</v>
      </c>
      <c r="I8" s="153" t="str">
        <f>IFERROR(VLOOKUP(D8,DB!A:F,6,0),"")</f>
        <v>SCECO</v>
      </c>
      <c r="J8" s="153" t="str">
        <f>IFERROR(VLOOKUP(D8,DB!A:G,7,0),"")</f>
        <v>Haj Removal</v>
      </c>
      <c r="K8" s="153" t="s">
        <v>39102</v>
      </c>
      <c r="L8" s="153" t="str">
        <f>IFERROR(VLOOKUP(D8,DB!A:I,9,0),"")</f>
        <v>Latis</v>
      </c>
    </row>
    <row r="9" spans="1:13" ht="15">
      <c r="A9" s="153" t="s">
        <v>39099</v>
      </c>
      <c r="B9" s="153" t="str">
        <f>IFERROR(VLOOKUP(D9,DB!A:K,11,0),"")</f>
        <v>R5</v>
      </c>
      <c r="C9" s="153">
        <v>1</v>
      </c>
      <c r="D9" s="153" t="s">
        <v>38313</v>
      </c>
      <c r="E9" s="153" t="s">
        <v>39100</v>
      </c>
      <c r="F9" s="154">
        <v>45955.573576388888</v>
      </c>
      <c r="G9" s="155">
        <f ca="1">IFERROR(NOW()-F9,"")</f>
        <v>4.6855555556248873E-2</v>
      </c>
      <c r="H9" s="154">
        <v>45955.563321759262</v>
      </c>
      <c r="I9" s="153" t="str">
        <f>IFERROR(VLOOKUP(D9,DB!A:F,6,0),"")</f>
        <v>SCECO</v>
      </c>
      <c r="J9" s="153" t="str">
        <f>IFERROR(VLOOKUP(D9,DB!A:G,7,0),"")</f>
        <v>Haj Removal</v>
      </c>
      <c r="K9" s="153" t="s">
        <v>39102</v>
      </c>
      <c r="L9" s="153" t="str">
        <f>IFERROR(VLOOKUP(D9,DB!A:I,9,0),"")</f>
        <v>Latis</v>
      </c>
    </row>
    <row r="10" spans="1:13" ht="15">
      <c r="A10" s="153" t="s">
        <v>39099</v>
      </c>
      <c r="B10" s="153" t="str">
        <f>IFERROR(VLOOKUP(D10,DB!A:K,11,0),"")</f>
        <v>R5</v>
      </c>
      <c r="C10" s="153">
        <v>1</v>
      </c>
      <c r="D10" s="153" t="s">
        <v>38530</v>
      </c>
      <c r="E10" s="153" t="s">
        <v>39100</v>
      </c>
      <c r="F10" s="154">
        <v>45955.573576388888</v>
      </c>
      <c r="G10" s="155">
        <f ca="1">IFERROR(NOW()-F10,"")</f>
        <v>4.6855555556248873E-2</v>
      </c>
      <c r="H10" s="154">
        <v>45955.563321759262</v>
      </c>
      <c r="I10" s="153" t="str">
        <f>IFERROR(VLOOKUP(D10,DB!A:F,6,0),"")</f>
        <v>SCECO</v>
      </c>
      <c r="J10" s="153" t="str">
        <f>IFERROR(VLOOKUP(D10,DB!A:G,7,0),"")</f>
        <v>Haj Removal</v>
      </c>
      <c r="K10" s="153" t="s">
        <v>39103</v>
      </c>
      <c r="L10" s="153" t="str">
        <f>IFERROR(VLOOKUP(D10,DB!A:I,9,0),"")</f>
        <v>Latis</v>
      </c>
    </row>
    <row r="11" spans="1:13" ht="15">
      <c r="A11" s="153" t="s">
        <v>39099</v>
      </c>
      <c r="B11" s="153" t="str">
        <f>IFERROR(VLOOKUP(D11,DB!A:K,11,0),"")</f>
        <v>R5</v>
      </c>
      <c r="C11" s="153">
        <v>1</v>
      </c>
      <c r="D11" s="153" t="s">
        <v>38159</v>
      </c>
      <c r="E11" s="153" t="s">
        <v>39100</v>
      </c>
      <c r="F11" s="154">
        <v>45955.573576388888</v>
      </c>
      <c r="G11" s="155">
        <f ca="1">IFERROR(NOW()-F11,"")</f>
        <v>4.6855555556248873E-2</v>
      </c>
      <c r="H11" s="154">
        <v>45955.563321759262</v>
      </c>
      <c r="I11" s="153" t="str">
        <f>IFERROR(VLOOKUP(D11,DB!A:F,6,0),"")</f>
        <v>SCECO</v>
      </c>
      <c r="J11" s="153" t="str">
        <f>IFERROR(VLOOKUP(D11,DB!A:G,7,0),"")</f>
        <v>Haj Removal</v>
      </c>
      <c r="K11" s="153" t="s">
        <v>39102</v>
      </c>
      <c r="L11" s="153" t="str">
        <f>IFERROR(VLOOKUP(D11,DB!A:I,9,0),"")</f>
        <v>Latis</v>
      </c>
    </row>
    <row r="12" spans="1:13" ht="15">
      <c r="A12" s="153" t="s">
        <v>39099</v>
      </c>
      <c r="B12" s="153" t="str">
        <f>IFERROR(VLOOKUP(D12,DB!A:K,11,0),"")</f>
        <v>R5</v>
      </c>
      <c r="C12" s="153">
        <v>1</v>
      </c>
      <c r="D12" s="153" t="s">
        <v>38207</v>
      </c>
      <c r="E12" s="153" t="s">
        <v>39100</v>
      </c>
      <c r="F12" s="154">
        <v>45955.573576388888</v>
      </c>
      <c r="G12" s="155">
        <f ca="1">IFERROR(NOW()-F12,"")</f>
        <v>4.6855555556248873E-2</v>
      </c>
      <c r="H12" s="154">
        <v>45955.563321759262</v>
      </c>
      <c r="I12" s="153" t="str">
        <f>IFERROR(VLOOKUP(D12,DB!A:F,6,0),"")</f>
        <v>SCECO</v>
      </c>
      <c r="J12" s="153" t="str">
        <f>IFERROR(VLOOKUP(D12,DB!A:G,7,0),"")</f>
        <v>Haj Removal</v>
      </c>
      <c r="K12" s="153" t="s">
        <v>39103</v>
      </c>
      <c r="L12" s="153" t="str">
        <f>IFERROR(VLOOKUP(D12,DB!A:I,9,0),"")</f>
        <v>Latis</v>
      </c>
    </row>
    <row r="13" spans="1:13" ht="15">
      <c r="A13" s="153" t="s">
        <v>39099</v>
      </c>
      <c r="B13" s="153" t="str">
        <f>IFERROR(VLOOKUP(D13,DB!A:K,11,0),"")</f>
        <v>R5</v>
      </c>
      <c r="C13" s="153">
        <v>1</v>
      </c>
      <c r="D13" s="153" t="s">
        <v>38146</v>
      </c>
      <c r="E13" s="153" t="s">
        <v>39100</v>
      </c>
      <c r="F13" s="154">
        <v>45955.573576388888</v>
      </c>
      <c r="G13" s="155">
        <f ca="1">IFERROR(NOW()-F13,"")</f>
        <v>4.6855555556248873E-2</v>
      </c>
      <c r="H13" s="154">
        <v>45955.563321759262</v>
      </c>
      <c r="I13" s="153" t="str">
        <f>IFERROR(VLOOKUP(D13,DB!A:F,6,0),"")</f>
        <v>SCECO</v>
      </c>
      <c r="J13" s="153" t="str">
        <f>IFERROR(VLOOKUP(D13,DB!A:G,7,0),"")</f>
        <v>Haj Removal</v>
      </c>
      <c r="K13" s="153" t="s">
        <v>39103</v>
      </c>
      <c r="L13" s="153" t="str">
        <f>IFERROR(VLOOKUP(D13,DB!A:I,9,0),"")</f>
        <v>Latis</v>
      </c>
    </row>
    <row r="14" spans="1:13" ht="15">
      <c r="A14" s="153" t="s">
        <v>39099</v>
      </c>
      <c r="B14" s="153" t="str">
        <f>IFERROR(VLOOKUP(D14,DB!A:K,11,0),"")</f>
        <v>R5</v>
      </c>
      <c r="C14" s="153">
        <v>1</v>
      </c>
      <c r="D14" s="153" t="s">
        <v>38341</v>
      </c>
      <c r="E14" s="153" t="s">
        <v>39100</v>
      </c>
      <c r="F14" s="154">
        <v>45955.573576388888</v>
      </c>
      <c r="G14" s="155">
        <f ca="1">IFERROR(NOW()-F14,"")</f>
        <v>4.6855555556248873E-2</v>
      </c>
      <c r="H14" s="154">
        <v>45955.563321759262</v>
      </c>
      <c r="I14" s="153" t="str">
        <f>IFERROR(VLOOKUP(D14,DB!A:F,6,0),"")</f>
        <v>SCECO</v>
      </c>
      <c r="J14" s="153" t="str">
        <f>IFERROR(VLOOKUP(D14,DB!A:G,7,0),"")</f>
        <v>Haj Removal</v>
      </c>
      <c r="K14" s="153" t="s">
        <v>39103</v>
      </c>
      <c r="L14" s="153" t="str">
        <f>IFERROR(VLOOKUP(D14,DB!A:I,9,0),"")</f>
        <v>Latis</v>
      </c>
    </row>
    <row r="15" spans="1:13" ht="15">
      <c r="A15" s="153" t="s">
        <v>39104</v>
      </c>
      <c r="B15" s="153" t="str">
        <f>IFERROR(VLOOKUP(D15,DB!A:K,11,0),"")</f>
        <v>R5</v>
      </c>
      <c r="C15" s="153">
        <v>5</v>
      </c>
      <c r="D15" s="153" t="s">
        <v>31751</v>
      </c>
      <c r="E15" s="153" t="s">
        <v>39079</v>
      </c>
      <c r="F15" s="154">
        <v>45955.608634259261</v>
      </c>
      <c r="G15" s="155">
        <f ca="1">IFERROR(NOW()-F15,"")</f>
        <v>1.1797685183410067E-2</v>
      </c>
      <c r="H15" s="154">
        <v>45955.601689814815</v>
      </c>
      <c r="I15" s="153" t="str">
        <f>IFERROR(VLOOKUP(D15,DB!A:F,6,0),"")</f>
        <v>SCECO</v>
      </c>
      <c r="J15" s="153" t="str">
        <f>IFERROR(VLOOKUP(D15,DB!A:G,7,0),"")</f>
        <v>Weak</v>
      </c>
      <c r="K15" s="153" t="s">
        <v>39101</v>
      </c>
      <c r="L15" s="153" t="str">
        <f>IFERROR(VLOOKUP(D15,DB!A:I,9,0),"")</f>
        <v>Latis</v>
      </c>
    </row>
    <row r="16" spans="1:13" ht="15">
      <c r="A16" s="153"/>
      <c r="B16" s="153" t="str">
        <f>IFERROR(VLOOKUP(D16,DB!A:K,11,0),"")</f>
        <v/>
      </c>
      <c r="C16" s="153"/>
      <c r="D16" s="153"/>
      <c r="E16" s="153"/>
      <c r="F16" s="154"/>
      <c r="G16" s="155">
        <f ca="1">IFERROR(NOW()-F16,"")</f>
        <v>45955.620431944444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45955.620431944444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45955.620431944444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45955.620431944444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45955.620431944444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45955.620431944444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45955.620431944444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45955.620431944444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45955.620431944444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45955.620431944444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45955.620431944444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45955.620431944444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45955.620431944444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45955.620431944444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45955.620431944444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45955.620431944444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45955.620431944444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45955.620431944444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45955.620431944444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45955.620431944444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45955.620431944444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45955.620431944444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45955.620431944444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45955.620431944444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45955.620431944444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45955.620431944444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45955.620431944444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45955.620431944444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45955.620431944444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45955.620431944444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45955.620431944444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45955.620431944444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45955.620431944444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45955.620431944444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45955.620431944444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45955.620431944444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45955.620431944444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45955.620431944444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45955.620431944444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45955.620431944444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45955.620431944444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45955.620431944444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45955.620431944444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45955.620431944444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45955.620431944444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45955.620431944444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45955.620431944444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45955.620431944444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45955.620431944444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45955.620431944444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45955.620431944444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45955.620431944444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45955.620431944444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45955.620431944444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45955.620431944444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45955.620431944444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45955.620431944444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45955.620431944444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45955.620431944444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45955.620431944444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45955.620431944444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45955.620431944444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45955.620431944444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45955.620431944444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45955.620431944444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45955.620431944444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45955.620431944444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45955.620431944444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45955.620431944444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45955.620431944444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45955.620431944444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45955.620431944444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45955.620431944444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45955.620431944444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45955.620431944444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45955.620431944444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45955.620431944444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45955.620431944444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45955.620431944444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45955.620431944444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45955.620431944444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45955.620431944444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45955.620431944444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45955.620431944444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45955.620431944444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45955.620431944444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45955.620431944444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45955.620431944444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45955.620431944444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45955.620431944444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45955.620431944444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45955.620431944444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45955.620431944444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45955.620431944444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45955.620431944444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45955.620431944444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45955.620431944444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45955.620431944444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45955.620431944444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45955.620431944444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45955.620431944444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45955.620431944444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45955.620431944444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45955.620431944444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45955.620431944444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45955.620431944444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45955.620431944444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45955.620431944444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45955.620431944444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45955.620431944444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45955.620431944444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45955.620431944444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45955.620431944444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45955.620431944444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45955.620431944444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45955.620431944444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45955.620431944444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45955.620431944444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45955.620431944444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45955.620431944444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45955.620431944444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45955.620431944444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45955.620431944444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45955.620431944444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45955.620431944444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45955.620431944444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45955.620431944444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45955.620431944444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45955.620431944444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45955.620431944444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45955.620431944444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45955.620431944444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45955.620431944444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45955.620431944444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45955.620431944444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45955.620431944444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45955.620431944444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45955.620431944444</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45955.620431944444</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45955.620431944444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45955.620431944444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45955.620431944444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45955.620431944444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45955.620431944444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45955.620431944444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45955.620431944444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45955.620431944444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45955.620431944444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45955.620431944444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45955.620431944444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45955.620431944444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45955.620431944444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45955.620431944444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45955.620431944444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45955.620431944444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45955.620431944444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45955.620431944444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45955.620431944444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45955.620431944444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45955.620431944444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45955.620431944444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45955.620431944444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45955.620431944444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45955.620431944444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45955.620431944444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45955.620431944444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45955.620431944444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45955.620431944444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45955.620431944444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45955.620431944444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45955.620431944444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45955.620431944444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45955.620431944444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45955.620431944444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45955.620431944444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45955.620431944444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45955.620431944444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45955.620431944444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45955.620431944444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45955.620431944444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45955.620431944444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45955.620431944444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45955.620431944444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45955.620431944444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45955.620431944444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45955.620431944444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45955.620431944444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45955.620431944444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45955.620431944444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45955.620431944444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45955.620431944444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45955.620431944444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45955.620431944444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45955.620431944444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45955.620431944444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45955.620431944444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45955.620431944444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45955.620431944444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45955.620431944444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45955.620431944444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45955.620431944444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45955.620431944444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45955.620431944444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45955.620431944444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45955.620431944444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45955.620431944444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45955.620431944444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45955.620431944444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45955.620431944444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45955.620431944444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45955.620431944444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45955.620431944444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45955.620431944444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45955.620431944444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45955.620431944444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45955.620431944444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45955.620431944444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45955.620431944444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45955.620431944444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45955.620431944444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45955.620431944444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45955.620431944444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45955.620431944444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45955.620431944444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45955.620431944444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45955.620431944444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45955.620431944444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45955.620431944444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45955.620431944444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45955.620431944444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45955.620431944444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45955.620431944444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45955.620431944444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45955.620431944444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45955.620431944444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45955.620431944444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45955.620431944444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45955.620431944444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45955.620431944444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45955.620431944444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45955.620431944444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45955.620431944444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45955.620431944444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45955.620431944444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45955.620431944444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45955.620431944444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45955.620431944444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45955.620431944444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45955.620431944444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45955.620431944444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45955.620431944444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45955.620431944444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45955.620431944444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45955.620431944444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45955.620431944444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45955.620431944444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45955.620431944444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45955.620431944444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45955.620431944444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45955.620431944444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45955.620431944444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45955.620431944444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45955.620431944444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45955.620431944444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45955.620431944444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45955.620431944444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45955.620431944444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45955.620431944444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45955.620431944444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45955.620431944444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45955.620431944444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45955.620431944444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45955.620431944444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45955.620431944444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45955.620431944444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45955.620431944444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45955.620431944444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45955.620431944444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45955.620431944444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45955.620431944444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45955.620431944444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45955.620431944444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45955.620431944444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45955.620431944444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45955.620431944444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45955.620431944444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45955.620431944444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45955.620431944444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45955.620431944444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45955.620431944444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45955.620431944444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45955.620431944444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45955.620431944444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45955.620431944444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45955.620431944444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45955.620431944444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45955.620431944444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45955.620431944444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45955.620431944444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45955.620431944444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45955.620431944444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45955.620431944444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45955.620431944444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45955.620431944444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45955.620431944444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45955.620431944444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45955.620431944444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45955.620431944444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45955.620431944444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45955.620431944444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45955.620431944444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45955.620431944444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45955.620431944444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45955.620431944444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45955.620431944444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45955.620431944444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45955.620431944444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45955.620431944444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45955.620431944444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45955.620431944444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45955.620431944444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45955.620431944444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45955.620431944444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45955.620431944444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45955.620431944444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45955.620431944444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45955.620431944444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45955.620431944444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45955.620431944444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45955.620431944444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45955.620431944444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45955.620431944444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45955.620431944444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45955.620431944444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45955.620431944444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45955.620431944444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45955.620431944444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45955.620431944444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45955.620431944444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45955.620431944444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45955.620431944444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45955.620431944444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45955.620431944444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45955.620431944444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45955.620431944444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45955.620431944444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45955.620431944444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45955.620431944444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45955.620431944444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45955.620431944444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45955.620431944444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45955.620431944444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45955.620431944444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45955.620431944444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45955.620431944444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45955.620431944444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45955.620431944444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45955.620431944444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45955.620431944444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45955.620431944444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45955.620431944444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45955.620431944444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45955.620431944444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45955.620431944444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45955.620431944444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45955.620431944444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45955.620431944444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45955.620431944444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45955.620431944444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45955.620431944444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45955.620431944444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45955.620431944444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45955.620431944444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45955.620431944444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45955.620431944444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45955.620431944444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45955.620431944444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45955.620431944444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45955.620431944444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45955.620431944444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45955.620431944444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45955.620431944444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45955.620431944444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45955.620431944444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45955.620431944444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45955.620431944444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45955.620431944444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45955.620431944444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45955.620431944444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45955.620431944444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45955.620431944444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45955.620431944444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45955.620431944444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45955.620431944444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45955.620431944444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45955.620431944444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45955.620431944444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45955.620431944444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45955.620431944444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45955.620431944444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45955.620431944444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45955.620431944444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45955.620431944444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45955.620431944444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45955.620431944444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45955.620431944444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45955.620431944444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45955.620431944444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45955.620431944444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45955.620431944444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45955.620431944444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45955.620431944444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45955.620431944444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45955.620431944444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45955.620431944444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45955.620431944444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45955.620431944444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45955.620431944444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45955.620431944444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45955.620431944444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45955.620431944444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45955.620431944444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45955.620431944444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45955.620431944444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45955.620431944444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45955.620431944444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45955.620431944444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45955.620431944444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45955.620431944444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45955.620431944444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45955.620431944444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45955.620431944444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45955.620431944444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45955.620431944444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45955.620431944444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45955.620431944444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45955.620431944444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45955.620431944444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45955.620431944444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45955.620431944444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45955.620431944444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45955.620431944444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45955.620431944444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45955.620431944444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45955.620431944444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45955.620431944444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45955.620431944444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45955.620431944444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45955.620431944444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45955.620431944444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45955.620431944444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45955.620431944444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45955.620431944444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45955.620431944444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45955.620431944444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45955.620431944444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45955.620431944444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45955.620431944444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45955.620431944444</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t="s">
        <v>39105</v>
      </c>
      <c r="E2" s="107"/>
      <c r="F2" s="108"/>
      <c r="G2" s="77">
        <f ca="1">IFERROR(NOW()-F2,"-")</f>
        <v>45955.620431944444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45955.620431944444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t="s">
        <v>39105</v>
      </c>
      <c r="E4" s="107"/>
      <c r="F4" s="108"/>
      <c r="G4" s="77">
        <f ca="1">IFERROR(NOW()-F4,"-")</f>
        <v>45955.620431944444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45955.620431944444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45955.620431944444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45955.620431944444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45955.620431944444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45955.620431944444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45955.620431944444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45955.620431944444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45955.620431944444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45955.620431944444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45955.620431944444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45955.620431944444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45955.620431944444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45955.620431944444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45955.620431944444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45955.620431944444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45955.620431944444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45955.620431944444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45955.620431944444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45955.620431944444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45955.620431944444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45955.620431944444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45955.620431944444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45955.620431944444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45955.620431944444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45955.620431944444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45955.620431944444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45955.620431944444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45955.620431944444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45955.620431944444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45955.620431944444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45955.620431944444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45955.620431944444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45955.620431944444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45955.620431944444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45955.620431944444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45955.620431944444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45955.620431944444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45955.620431944444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45955.620431944444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45955.620431944444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45955.620431944444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45955.620431944444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45955.620431944444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45955.620431944444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45955.620431944444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45955.620431944444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45955.620431944444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45955.620431944444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45955.620431944444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45955.620431944444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45955.620431944444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45955.620431944444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45955.620431944444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45955.620431944444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45955.620431944444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45955.620431944444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45955.620431944444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45955.620431944444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45955.620431944444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45955.620431944444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45955.620431944444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45955.620431944444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45955.620431944444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45955.620431944444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45955.620431944444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45955.620431944444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45955.620431944444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45955.620431944444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45955.620431944444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45955.620431944444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45955.620431944444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45955.620431944444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45955.620431944444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45955.620431944444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45955.620431944444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45955.620431944444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45955.620431944444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45955.620431944444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45955.620431944444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45955.620431944444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45955.620431944444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45955.620431944444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45955.620431944444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45955.620431944444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45955.620431944444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45955.620431944444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45955.620431944444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45955.620431944444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45955.620431944444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45955.620431944444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45955.620431944444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45955.620431944444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45955.620431944444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45955.620431944444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45955.620431944444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45955.620431944444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45955.620431944444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45955.620431944444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45955.620431944444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45955.620431944444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45955.620431944444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45955.620431944444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45955.620431944444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45955.620431944444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45955.620431944444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45955.620431944444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45955.620431944444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45955.620431944444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45955.620431944444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45955.620431944444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45955.620431944444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45955.620431944444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45955.620431944444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45955.620431944444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45955.620431944444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45955.620431944444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45955.620431944444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45955.620431944444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45955.620431944444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45955.620431944444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45955.620431944444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45955.620431944444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45955.620431944444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45955.620431944444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45955.620431944444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45955.620431944444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45955.620431944444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45955.620431944444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45955.620431944444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45955.620431944444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45955.620431944444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45955.620431944444</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2025-10-25T11:53:29Z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