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75" documentId="120_S{2AC9BD13-BADA-5192-A53E-5A8FF88502F6}" xr6:coauthVersionLast="47" xr6:coauthVersionMax="47" xr10:uidLastSave="{61689875-0F09-44E3-B8B9-ED793185728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3" i="9"/>
  <c r="B4" i="9"/>
  <c r="B5" i="9"/>
  <c r="B6" i="9"/>
  <c r="B7" i="9"/>
  <c r="G2" i="9"/>
  <c r="I2" i="9"/>
  <c r="G3" i="9"/>
  <c r="G4"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4" i="9"/>
  <c r="I5" i="9"/>
  <c r="I6" i="9"/>
  <c r="I7" i="9"/>
  <c r="G5" i="9"/>
  <c r="G6" i="9"/>
  <c r="L3" i="9"/>
  <c r="L4" i="9"/>
  <c r="L5" i="9"/>
  <c r="L6" i="9"/>
  <c r="L7" i="9"/>
  <c r="J3" i="9"/>
  <c r="J4" i="9"/>
  <c r="J5" i="9"/>
  <c r="J6" i="9"/>
  <c r="J7" i="9"/>
  <c r="G7" i="9"/>
  <c r="G8" i="9"/>
  <c r="D3" i="3"/>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D4" i="3"/>
  <c r="L2" i="9"/>
  <c r="J2" i="9"/>
  <c r="I9" i="9"/>
  <c r="B12"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I8" i="9"/>
  <c r="J8" i="9"/>
  <c r="L8" i="9"/>
  <c r="B9" i="9"/>
  <c r="G9" i="9"/>
  <c r="J9" i="9"/>
  <c r="L9" i="9"/>
  <c r="B10" i="9"/>
  <c r="G10" i="9"/>
  <c r="I10" i="9"/>
  <c r="J10" i="9"/>
  <c r="L10" i="9"/>
  <c r="B11" i="9"/>
  <c r="G11" i="9"/>
  <c r="I11" i="9"/>
  <c r="J11" i="9"/>
  <c r="L11" i="9"/>
  <c r="G12" i="9"/>
  <c r="I12" i="9"/>
  <c r="J12" i="9"/>
  <c r="L12" i="9"/>
  <c r="B13" i="9"/>
  <c r="G13" i="9"/>
  <c r="I13" i="9"/>
  <c r="J13" i="9"/>
  <c r="L13" i="9"/>
  <c r="B14" i="9"/>
  <c r="G14" i="9"/>
  <c r="I14" i="9"/>
  <c r="J14" i="9"/>
  <c r="L14"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<sst xmlns="http://schemas.openxmlformats.org/spreadsheetml/2006/main" count="180284" uniqueCount="39127">
  <si>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</si>
  <si>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</si>
  <si>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</si>
  <si>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</si>
  <si>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</si>
  <si>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</si>
  <si>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</si>
  <si>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</si>
  <si>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</si>
  <si>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</si>
  <si>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</si>
  <si>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</si>
  <si>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</si>
  <si>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</si>
  <si>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</si>
  <si>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</si>
  <si>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</si>
  <si>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</si>
  <si>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</si>
  <si>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</si>
  <si>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</si>
  <si>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</si>
  <si>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</si>
  <si>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</si>
  <si>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</si>
  <si>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</si>
  <si>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</si>
  <si>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</si>
  <si>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</si>
  <si>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</si>
  <si>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</si>
  <si>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</si>
  <si>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</si>
  <si>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</si>
  <si>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</si>
  <si>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</si>
  <si>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</si>
  <si>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</si>
  <si>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</si>
  <si>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</si>
  <si>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</si>
  <si>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</si>
  <si>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</si>
  <si>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</si>
  <si>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</si>
  <si>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</si>
  <si>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</si>
  <si>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</si>
  <si>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</si>
  <si>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</si>
  <si>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</si>
  <si>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</si>
  <si>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</si>
  <si>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</si>
  <si>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</si>
  <si>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</si>
  <si>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</si>
  <si>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</si>
  <si>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</si>
  <si>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</si>
  <si>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</si>
  <si>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</si>
  <si>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</si>
  <si>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</si>
  <si>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</si>
  <si>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</si>
  <si>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</si>
  <si>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</si>
  <si>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</si>
  <si>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</si>
  <si>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</si>
  <si>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</si>
  <si>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</si>
  <si>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</si>
  <si>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</si>
  <si>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</si>
  <si>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</si>
  <si>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</si>
  <si>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</si>
  <si>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</si>
  <si>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</si>
  <si>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</si>
  <si>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</si>
  <si>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</si>
  <si>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</si>
  <si>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</si>
  <si>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</si>
  <si>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</si>
  <si>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</si>
  <si>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</si>
  <si>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</si>
  <si>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</si>
  <si>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</si>
  <si>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</si>
  <si>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</si>
  <si>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</si>
  <si>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</si>
  <si>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</si>
  <si>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</si>
  <si>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</si>
  <si>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</si>
  <si>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</si>
  <si>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</si>
  <si>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</si>
  <si>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</si>
  <si>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</si>
  <si>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</si>
  <si>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</si>
  <si>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</si>
  <si>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</si>
  <si>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</si>
  <si>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</si>
  <si>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</si>
  <si>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</si>
  <si>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</si>
  <si>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</si>
  <si>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</si>
  <si>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</si>
  <si>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</si>
  <si>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</si>
  <si>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</si>
  <si>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</si>
  <si>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</si>
  <si>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</si>
  <si>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</si>
  <si>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</si>
  <si>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</si>
  <si>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</si>
  <si>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</si>
  <si>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</si>
  <si>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</si>
  <si>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</si>
  <si>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</si>
  <si>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</si>
  <si>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</si>
  <si>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</si>
  <si>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</si>
  <si>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</si>
  <si>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</si>
  <si>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</si>
  <si>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</si>
  <si>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</si>
  <si>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</si>
  <si>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</si>
  <si>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</si>
  <si>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</si>
  <si>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</si>
  <si>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</si>
  <si>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</si>
  <si>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</si>
  <si>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</si>
  <si>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</si>
  <si>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</si>
  <si>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</si>
  <si>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</si>
  <si>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</si>
  <si>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</si>
  <si>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</si>
  <si>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</si>
  <si>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</si>
  <si>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</si>
  <si>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</si>
  <si>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</si>
  <si>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</si>
  <si>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</si>
  <si>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</si>
  <si>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</si>
  <si>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</si>
  <si>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</si>
  <si>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</si>
  <si>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</si>
  <si>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</si>
  <si>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</si>
  <si>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</si>
  <si>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</si>
  <si>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</si>
  <si>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</si>
  <si>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</si>
  <si>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</si>
  <si>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</si>
  <si>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</si>
  <si>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</si>
  <si>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</si>
  <si>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</si>
  <si>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</si>
  <si>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</si>
  <si>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</si>
  <si>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</si>
  <si>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</si>
  <si>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</si>
  <si>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</si>
  <si>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</si>
  <si>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</si>
  <si>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</si>
  <si>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</si>
  <si>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</si>
  <si>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</si>
  <si>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</si>
  <si>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</si>
  <si>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</si>
  <si>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</si>
  <si>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</si>
  <si>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</si>
  <si>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</si>
  <si>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</si>
  <si>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</si>
  <si>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</si>
  <si>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</si>
  <si>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</si>
  <si>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</si>
  <si>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</si>
  <si>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</si>
  <si>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</si>
  <si>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</si>
  <si>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</si>
  <si>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</si>
  <si>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</si>
  <si>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</si>
  <si>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</si>
  <si>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</si>
  <si>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</si>
  <si>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</si>
  <si>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</si>
  <si>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</si>
  <si>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</si>
  <si>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</si>
  <si>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</si>
  <si>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</si>
  <si>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</si>
  <si>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</si>
  <si>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</si>
  <si>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</si>
  <si>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</si>
  <si>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</si>
  <si>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</si>
  <si>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</si>
  <si>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</si>
  <si>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</si>
  <si>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</si>
  <si>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</si>
  <si>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</si>
  <si>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</si>
  <si>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</si>
  <si>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</si>
  <si>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</si>
  <si>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</si>
  <si>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</si>
  <si>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</si>
  <si>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</si>
  <si>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</si>
  <si>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</si>
  <si>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</si>
  <si>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</si>
  <si>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</si>
  <si>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</si>
  <si>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</si>
  <si>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</si>
  <si>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</si>
  <si>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</si>
  <si>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</si>
  <si>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</si>
  <si>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</si>
  <si>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</si>
  <si>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</si>
  <si>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</si>
  <si>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</si>
  <si>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</si>
  <si>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</si>
  <si>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</si>
  <si>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</si>
  <si>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</si>
  <si>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</si>
  <si>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</si>
  <si>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</si>
  <si>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</si>
  <si>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</si>
  <si>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</si>
  <si>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</si>
  <si>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</si>
  <si>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</si>
  <si>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</si>
  <si>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</si>
  <si>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</si>
  <si>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</si>
  <si>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</si>
  <si>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</si>
  <si>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</si>
  <si>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</si>
  <si>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</si>
  <si>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</si>
  <si>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</si>
  <si>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</si>
  <si>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</si>
  <si>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</si>
  <si>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</si>
  <si>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</si>
  <si>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</si>
  <si>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</si>
  <si>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</si>
  <si>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</si>
  <si>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</si>
  <si>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</si>
  <si>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</si>
  <si>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</si>
  <si>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</si>
  <si>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</si>
  <si>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</si>
  <si>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</si>
  <si>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</si>
  <si>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</si>
  <si>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</si>
  <si>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</si>
  <si>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</si>
  <si>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</si>
  <si>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</si>
  <si>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</si>
  <si>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</si>
  <si>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</si>
  <si>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</si>
  <si>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</si>
  <si>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</si>
  <si>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</si>
  <si>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</si>
  <si>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</si>
  <si>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</si>
  <si>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</si>
  <si>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</si>
  <si>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</si>
  <si>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</si>
  <si>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</si>
  <si>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</si>
  <si>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</si>
  <si>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</si>
  <si>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</si>
  <si>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</si>
  <si>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</si>
  <si>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</si>
  <si>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</si>
  <si>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</si>
  <si>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</si>
  <si>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</si>
  <si>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</si>
  <si>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</si>
  <si>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</si>
  <si>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</si>
  <si>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</si>
  <si>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</si>
  <si>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</si>
  <si>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</si>
  <si>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</si>
  <si>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</si>
  <si>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</si>
  <si>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</si>
  <si>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</si>
  <si>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</si>
  <si>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</si>
  <si>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</si>
  <si>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</si>
  <si>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</si>
  <si>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</si>
  <si>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</si>
  <si>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</si>
  <si>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</si>
  <si>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</si>
  <si>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</si>
  <si>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</si>
  <si>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</si>
  <si>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</si>
  <si>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</si>
  <si>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</si>
  <si>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</si>
  <si>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</si>
  <si>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</si>
  <si>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</si>
  <si>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</si>
  <si>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</si>
  <si>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</si>
  <si>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</si>
  <si>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</si>
  <si>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</si>
  <si>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</si>
  <si>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</si>
  <si>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</si>
  <si>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</si>
  <si>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</si>
  <si>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</si>
  <si>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</si>
  <si>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</si>
  <si>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</si>
  <si>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</si>
  <si>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</si>
  <si>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</si>
  <si>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</si>
  <si>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</si>
  <si>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</si>
  <si>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</si>
  <si>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</si>
  <si>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</si>
  <si>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</si>
  <si>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</si>
  <si>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</si>
  <si>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</si>
  <si>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</si>
  <si>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</si>
  <si>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</si>
  <si>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</si>
  <si>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</si>
  <si>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</si>
  <si>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</si>
  <si>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</si>
  <si>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</si>
  <si>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</si>
  <si>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</si>
  <si>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</si>
  <si>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</si>
  <si>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</si>
  <si>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</si>
  <si>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</si>
  <si>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</si>
  <si>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</si>
  <si>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</si>
  <si>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</si>
  <si>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</si>
  <si>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</si>
  <si>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</si>
  <si>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</si>
  <si>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</si>
  <si>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</si>
  <si>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</si>
  <si>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</si>
  <si>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</si>
  <si>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</si>
  <si>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</si>
  <si>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</si>
  <si>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</si>
  <si>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</si>
  <si>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</si>
  <si>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</si>
  <si>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</si>
  <si>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</si>
  <si>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</si>
  <si>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</si>
  <si>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</si>
  <si>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</si>
  <si>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</si>
  <si>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</si>
  <si>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</si>
  <si>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</si>
  <si>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</si>
  <si>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</si>
  <si>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</si>
  <si>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</si>
  <si>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</si>
  <si>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</si>
  <si>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</si>
  <si>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</si>
  <si>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</si>
  <si>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</si>
  <si>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</si>
  <si>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</si>
  <si>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</si>
  <si>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</si>
  <si>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</si>
  <si>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</si>
  <si>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</si>
  <si>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</si>
  <si>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</si>
  <si>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</si>
  <si>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</si>
  <si>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</si>
  <si>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</si>
  <si>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</si>
  <si>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</si>
  <si>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</si>
  <si>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</si>
  <si>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</si>
  <si>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</si>
  <si>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</si>
  <si>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</si>
  <si>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</si>
  <si>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</si>
  <si>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</si>
  <si>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</si>
  <si>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</si>
  <si>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</si>
  <si>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</si>
  <si>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</si>
  <si>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</si>
  <si>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</si>
  <si>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</si>
  <si>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</si>
  <si>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</si>
  <si>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</si>
  <si>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</si>
  <si>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</si>
  <si>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</si>
  <si>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</si>
  <si>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</si>
  <si>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</si>
  <si>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</si>
  <si>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</si>
  <si>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</si>
  <si>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</si>
  <si>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</si>
  <si>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</si>
  <si>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</si>
  <si>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</si>
  <si>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</si>
  <si>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</si>
  <si>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</si>
  <si>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</si>
  <si>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</si>
  <si>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</si>
  <si>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</si>
  <si>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</si>
  <si>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</si>
  <si>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</si>
  <si>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</si>
  <si>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</si>
  <si>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</si>
  <si>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</si>
  <si>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</si>
  <si>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</si>
  <si>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</si>
  <si>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</si>
  <si>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</si>
  <si>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</si>
  <si>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</si>
  <si>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</si>
  <si>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</si>
  <si>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</si>
  <si>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</si>
  <si>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</si>
  <si>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</si>
  <si>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</si>
  <si>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</si>
  <si>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</si>
  <si>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</si>
  <si>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</si>
  <si>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</si>
  <si>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</si>
  <si>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</si>
  <si>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</si>
  <si>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</si>
  <si>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</si>
  <si>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</si>
  <si>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</si>
  <si>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</si>
  <si>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</si>
  <si>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</si>
  <si>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</si>
  <si>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</si>
  <si>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</si>
  <si>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</si>
  <si>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</si>
  <si>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</si>
  <si>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</si>
  <si>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</si>
  <si>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</si>
  <si>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</si>
  <si>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</si>
  <si>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</si>
  <si>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</si>
  <si>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</si>
  <si>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</si>
  <si>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</si>
  <si>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</si>
  <si>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</si>
  <si>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</si>
  <si>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</si>
  <si>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</si>
  <si>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</si>
  <si>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</si>
  <si>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</si>
  <si>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</si>
  <si>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</si>
  <si>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</si>
  <si>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</si>
  <si>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</si>
  <si>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</si>
  <si>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</si>
  <si>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</si>
  <si>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</si>
  <si>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</si>
  <si>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</si>
  <si>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</si>
  <si>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</si>
  <si>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</si>
  <si>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</si>
  <si>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</si>
  <si>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</si>
  <si>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</si>
  <si>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</si>
  <si>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</si>
  <si>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</si>
  <si>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</si>
  <si>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</si>
  <si>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</si>
  <si>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</si>
  <si>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</si>
  <si>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</si>
  <si>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</si>
  <si>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</si>
  <si>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</si>
  <si>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</si>
  <si>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</si>
  <si>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</si>
  <si>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</si>
  <si>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</si>
  <si>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</si>
  <si>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</si>
  <si>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</si>
  <si>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</si>
  <si>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</si>
  <si>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</si>
  <si>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</si>
  <si>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</si>
  <si>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</si>
  <si>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</si>
  <si>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</si>
  <si>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</si>
  <si>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</si>
  <si>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</si>
  <si>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</si>
  <si>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</si>
  <si>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</si>
  <si>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</si>
  <si>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</si>
  <si>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</si>
  <si>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</si>
  <si>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</si>
  <si>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</si>
  <si>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</si>
  <si>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</si>
  <si>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</si>
  <si>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</si>
  <si>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</si>
  <si>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</si>
  <si>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</si>
  <si>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</si>
  <si>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</si>
  <si>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</si>
  <si>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</si>
  <si>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</si>
  <si>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</si>
  <si>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</si>
  <si>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</si>
  <si>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</si>
  <si>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</si>
  <si>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</si>
  <si>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</si>
  <si>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</si>
  <si>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</si>
  <si>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</si>
  <si>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</si>
  <si>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</si>
  <si>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</si>
  <si>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</si>
  <si>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</si>
  <si>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</si>
  <si>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</si>
  <si>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</si>
  <si>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</si>
  <si>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</si>
  <si>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</si>
  <si>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</si>
  <si>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</si>
  <si>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</si>
  <si>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</si>
  <si>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</si>
  <si>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</si>
  <si>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</si>
  <si>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</si>
  <si>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</si>
  <si>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</si>
  <si>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</si>
  <si>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</si>
  <si>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</si>
  <si>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</si>
  <si>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</si>
  <si>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</si>
  <si>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</si>
  <si>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</si>
  <si>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</si>
  <si>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</si>
  <si>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</si>
  <si>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</si>
  <si>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</si>
  <si>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</si>
  <si>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</si>
  <si>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</si>
  <si>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</si>
  <si>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</si>
  <si>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</si>
  <si>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</si>
  <si>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</si>
  <si>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</si>
  <si>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</si>
  <si>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</si>
  <si>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</si>
  <si>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</si>
  <si>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</si>
  <si>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</si>
  <si>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</si>
  <si>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</si>
  <si>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</si>
  <si>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</si>
  <si>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</si>
  <si>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</si>
  <si>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</si>
  <si>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</si>
  <si>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</si>
  <si>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</si>
  <si>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</si>
  <si>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</si>
  <si>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</si>
  <si>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</si>
  <si>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</si>
  <si>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</si>
  <si>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</si>
  <si>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</si>
  <si>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</si>
  <si>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</si>
  <si>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</si>
  <si>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</si>
  <si>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</si>
  <si>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</si>
  <si>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</si>
  <si>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</si>
  <si>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</si>
  <si>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</si>
  <si>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</si>
  <si>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</si>
  <si>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</si>
  <si>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</si>
  <si>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</si>
  <si>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</si>
  <si>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</si>
  <si>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</si>
  <si>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</si>
  <si>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</si>
  <si>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</si>
  <si>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</si>
  <si>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</si>
  <si>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</si>
  <si>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</si>
  <si>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</si>
  <si>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</si>
  <si>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</si>
  <si>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</si>
  <si>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</si>
  <si>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</si>
  <si>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</si>
  <si>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</si>
  <si>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</si>
  <si>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</si>
  <si>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</si>
  <si>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</si>
  <si>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</si>
  <si>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</si>
  <si>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</si>
  <si>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</si>
  <si>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</si>
  <si>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</si>
  <si>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</si>
  <si>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</si>
  <si>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</si>
  <si>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</si>
  <si>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</si>
  <si>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</si>
  <si>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</si>
  <si>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</si>
  <si>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</si>
  <si>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</si>
  <si>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</si>
  <si>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</si>
  <si>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</si>
  <si>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</si>
  <si>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</si>
  <si>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</si>
  <si>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</si>
  <si>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</si>
  <si>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</si>
  <si>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</si>
  <si>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</si>
  <si>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</si>
  <si>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</si>
  <si>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</si>
  <si>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</si>
  <si>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</si>
  <si>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</si>
  <si>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</si>
  <si>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</si>
  <si>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</si>
  <si>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</si>
  <si>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</si>
  <si>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</si>
  <si>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</si>
  <si>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</si>
  <si>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</si>
  <si>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</si>
  <si>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</si>
  <si>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</si>
  <si>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</si>
  <si>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</si>
  <si>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</si>
  <si>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</si>
  <si>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</si>
  <si>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</si>
  <si>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</si>
  <si>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</si>
  <si>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</si>
  <si>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</si>
  <si>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</si>
  <si>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</si>
  <si>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</si>
  <si>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</si>
  <si>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</si>
  <si>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</si>
  <si>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</si>
  <si>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</si>
  <si>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</si>
  <si>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</si>
  <si>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</si>
  <si>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</si>
  <si>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</si>
  <si>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</si>
  <si>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</si>
  <si>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</si>
  <si>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</si>
  <si>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</si>
  <si>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</si>
  <si>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</si>
  <si>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</si>
  <si>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</si>
  <si>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</si>
  <si>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</si>
  <si>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</si>
  <si>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</si>
  <si>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</si>
  <si>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</si>
  <si>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</si>
  <si>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</si>
  <si>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</si>
  <si>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</si>
  <si>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</si>
  <si>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</si>
  <si>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</si>
  <si>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</si>
  <si>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</si>
  <si>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</si>
  <si>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</si>
  <si>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</si>
  <si>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</si>
  <si>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</si>
  <si>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</si>
  <si>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</si>
  <si>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</si>
  <si>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</si>
  <si>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</si>
  <si>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</si>
  <si>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</si>
  <si>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</si>
  <si>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</si>
  <si>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</si>
  <si>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</si>
  <si>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</si>
  <si>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</si>
  <si>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</si>
  <si>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</si>
  <si>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</si>
  <si>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</si>
  <si>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</si>
  <si>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</si>
  <si>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</si>
  <si>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</si>
  <si>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</si>
  <si>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</si>
  <si>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</si>
  <si>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</si>
  <si>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</si>
  <si>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</si>
  <si>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</si>
  <si>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</si>
  <si>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</si>
  <si>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</si>
  <si>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</si>
  <si>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</si>
  <si>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</si>
  <si>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</si>
  <si>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</si>
  <si>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</si>
  <si>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</si>
  <si>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</si>
  <si>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</si>
  <si>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</si>
  <si>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</si>
  <si>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</si>
  <si>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</si>
  <si>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</si>
  <si>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</si>
  <si>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</si>
  <si>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</si>
  <si>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</si>
  <si>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</si>
  <si>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</si>
  <si>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</si>
  <si>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</si>
  <si>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</si>
  <si>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</si>
  <si>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</si>
  <si>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</si>
  <si>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</si>
  <si>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</si>
  <si>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</si>
  <si>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</si>
  <si>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</si>
  <si>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</si>
  <si>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</si>
  <si>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</si>
  <si>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</si>
  <si>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</si>
  <si>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</si>
  <si>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</si>
  <si>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</si>
  <si>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</si>
  <si>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</si>
  <si>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</si>
  <si>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</si>
  <si>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</si>
  <si>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</si>
  <si>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</si>
  <si>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</si>
  <si>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</si>
  <si>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</si>
  <si>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</si>
  <si>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</si>
  <si>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</si>
  <si>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</si>
  <si>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</si>
  <si>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</si>
  <si>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</si>
  <si>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</si>
  <si>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</si>
  <si>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</si>
  <si>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</si>
  <si>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</si>
  <si>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</si>
  <si>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</si>
  <si>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</si>
  <si>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</si>
  <si>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</si>
  <si>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</si>
  <si>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</si>
  <si>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</si>
  <si>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</si>
  <si>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</si>
  <si>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</si>
  <si>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</si>
  <si>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</si>
  <si>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</si>
  <si>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</si>
  <si>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</si>
  <si>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</si>
  <si>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</si>
  <si>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</si>
  <si>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</si>
  <si>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</si>
  <si>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</si>
  <si>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</si>
  <si>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</si>
  <si>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</si>
  <si>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</si>
  <si>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</si>
  <si>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</si>
  <si>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</si>
  <si>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</si>
  <si>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</si>
  <si>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</si>
  <si>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</si>
  <si>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</si>
  <si>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</si>
  <si>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</si>
  <si>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</si>
  <si>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</si>
  <si>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</si>
  <si>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</si>
  <si>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</si>
  <si>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</si>
  <si>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</si>
  <si>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</si>
  <si>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</si>
  <si>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</si>
  <si>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</si>
  <si>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</si>
  <si>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</si>
  <si>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</si>
  <si>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</si>
  <si>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</si>
  <si>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</si>
  <si>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</si>
  <si>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</si>
  <si>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</si>
  <si>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</si>
  <si>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</si>
  <si>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</si>
  <si>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</si>
  <si>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</si>
  <si>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</si>
  <si>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</si>
  <si>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</si>
  <si>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</si>
  <si>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</si>
  <si>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</si>
  <si>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</si>
  <si>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</si>
  <si>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</si>
  <si>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</si>
  <si>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</si>
  <si>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</si>
  <si>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</si>
  <si>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</si>
  <si>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</si>
  <si>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</si>
  <si>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</si>
  <si>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</si>
  <si>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</si>
  <si>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</si>
  <si>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</si>
  <si>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</si>
  <si>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</si>
  <si>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</si>
  <si>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</si>
  <si>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</si>
  <si>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</si>
  <si>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</si>
  <si>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</si>
  <si>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</si>
  <si>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</si>
  <si>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</si>
  <si>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</si>
  <si>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</si>
  <si>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</si>
  <si>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</si>
  <si>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</si>
  <si>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</si>
  <si>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</si>
  <si>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</si>
  <si>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</si>
  <si>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</si>
  <si>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</si>
  <si>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</si>
  <si>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</si>
  <si>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</si>
  <si>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</si>
  <si>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</si>
  <si>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</si>
  <si>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</si>
  <si>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</si>
  <si>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</si>
  <si>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</si>
  <si>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</si>
  <si>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</si>
  <si>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</si>
  <si>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</si>
  <si>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</si>
  <si>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</si>
  <si>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</si>
  <si>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</si>
  <si>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</si>
  <si>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</si>
  <si>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</si>
  <si>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</si>
  <si>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</si>
  <si>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</si>
  <si>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</si>
  <si>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</si>
  <si>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</si>
  <si>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</si>
  <si>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</si>
  <si>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</si>
  <si>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</si>
  <si>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</si>
  <si>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</si>
  <si>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</si>
  <si>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</si>
  <si>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</si>
  <si>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</si>
  <si>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</si>
  <si>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</si>
  <si>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</si>
  <si>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</si>
  <si>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</si>
  <si>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</si>
  <si>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</si>
  <si>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</si>
  <si>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</si>
  <si>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</si>
  <si>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</si>
  <si>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</si>
  <si>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</si>
  <si>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</si>
  <si>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</si>
  <si>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</si>
  <si>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</si>
  <si>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</si>
  <si>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</si>
  <si>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</si>
  <si>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</si>
  <si>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</si>
  <si>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</si>
  <si>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</si>
  <si>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</si>
  <si>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</si>
  <si>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</si>
  <si>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</si>
  <si>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</si>
  <si>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</si>
  <si>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</si>
  <si>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</si>
  <si>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</si>
  <si>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</si>
  <si>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</si>
  <si>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</si>
  <si>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</si>
  <si>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</si>
  <si>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</si>
  <si>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</si>
  <si>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</si>
  <si>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</si>
  <si>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</si>
  <si>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</si>
  <si>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</si>
  <si>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</si>
  <si>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</si>
  <si>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</si>
  <si>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</si>
  <si>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</si>
  <si>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</si>
  <si>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</si>
  <si>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</si>
  <si>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</si>
  <si>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</si>
  <si>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</si>
  <si>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</si>
  <si>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</si>
  <si>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</si>
  <si>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</si>
  <si>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</si>
  <si>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</si>
  <si>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</si>
  <si>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</si>
  <si>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</si>
  <si>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</si>
  <si>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</si>
  <si>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</si>
  <si>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</si>
  <si>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</si>
  <si>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</si>
  <si>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</si>
  <si>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</si>
  <si>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</si>
  <si>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</si>
  <si>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</si>
  <si>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</si>
  <si>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</si>
  <si>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</si>
  <si>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</si>
  <si>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</si>
  <si>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</si>
  <si>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</si>
  <si>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</si>
  <si>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</si>
  <si>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</si>
  <si>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</si>
  <si>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</si>
  <si>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</si>
  <si>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</si>
  <si>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</si>
  <si>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</si>
  <si>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</si>
  <si>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</si>
  <si>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</si>
  <si>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</si>
  <si>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</si>
  <si>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</si>
  <si>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</si>
  <si>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</si>
  <si>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</si>
  <si>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</si>
  <si>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</si>
  <si>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</si>
  <si>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</si>
  <si>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</si>
  <si>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</si>
  <si>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</si>
  <si>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</si>
  <si>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</si>
  <si>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</si>
  <si>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</si>
  <si>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</si>
  <si>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</si>
  <si>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</si>
  <si>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</si>
  <si>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</si>
  <si>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</si>
  <si>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</si>
  <si>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</si>
  <si>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</si>
  <si>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</si>
  <si>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</si>
  <si>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</si>
  <si>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</si>
  <si>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</si>
  <si>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</si>
  <si>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</si>
  <si>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</si>
  <si>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</si>
  <si>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</si>
  <si>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</si>
  <si>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</si>
  <si>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</si>
  <si>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</si>
  <si>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</si>
  <si>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</si>
  <si>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</si>
  <si>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</si>
  <si>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</si>
  <si>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</si>
  <si>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</si>
  <si>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</si>
  <si>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</si>
  <si>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</si>
  <si>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</si>
  <si>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</si>
  <si>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</si>
  <si>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</si>
  <si>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</si>
  <si>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</si>
  <si>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</si>
  <si>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</si>
  <si>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</si>
  <si>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</si>
  <si>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</si>
  <si>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</si>
  <si>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</si>
  <si>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</si>
  <si>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</si>
  <si>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</si>
  <si>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</si>
  <si>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</si>
  <si>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</si>
  <si>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</si>
  <si>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</si>
  <si>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</si>
  <si>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</si>
  <si>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</si>
  <si>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</si>
  <si>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</si>
  <si>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</si>
  <si>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</si>
  <si>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</si>
  <si>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</si>
  <si>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</si>
  <si>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</si>
  <si>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</si>
  <si>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</si>
  <si>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</si>
  <si>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</si>
  <si>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</si>
  <si>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</si>
  <si>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</si>
  <si>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</si>
  <si>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</si>
  <si>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</si>
  <si>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</si>
  <si>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</si>
  <si>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</si>
  <si>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</si>
  <si>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</si>
  <si>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</si>
  <si>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</si>
  <si>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</si>
  <si>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</si>
  <si>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</si>
  <si>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</si>
  <si>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</si>
  <si>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</si>
  <si>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</si>
  <si>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</si>
  <si>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</si>
  <si>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</si>
  <si>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</si>
  <si>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</si>
  <si>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</si>
  <si>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</si>
  <si>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</si>
  <si>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</si>
  <si>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</si>
  <si>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</si>
  <si>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</si>
  <si>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</si>
  <si>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</si>
  <si>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</si>
  <si>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</si>
  <si>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</si>
  <si>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</si>
  <si>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</si>
  <si>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</si>
  <si>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</si>
  <si>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</si>
  <si>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</si>
  <si>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</si>
  <si>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</si>
  <si>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</si>
  <si>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</si>
  <si>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</si>
  <si>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</si>
  <si>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</si>
  <si>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</si>
  <si>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</si>
  <si>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</si>
  <si>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</si>
  <si>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</si>
  <si>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</si>
  <si>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</si>
  <si>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</si>
  <si>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</si>
  <si>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</si>
  <si>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</si>
  <si>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</si>
  <si>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</si>
  <si>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</si>
  <si>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</si>
  <si>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</si>
  <si>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</si>
  <si>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</si>
  <si>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</si>
  <si>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</si>
  <si>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</si>
  <si>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</si>
  <si>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</si>
  <si>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</si>
  <si>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</si>
  <si>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</si>
  <si>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</si>
  <si>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</si>
  <si>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</si>
  <si>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</si>
  <si>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</si>
  <si>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</si>
  <si>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</si>
  <si>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</si>
  <si>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</si>
  <si>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</si>
  <si>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</si>
  <si>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</si>
  <si>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</si>
  <si>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</si>
  <si>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</si>
  <si>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</si>
  <si>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</si>
  <si>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</si>
  <si>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</si>
  <si>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</si>
  <si>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</si>
  <si>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</si>
  <si>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</si>
  <si>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</si>
  <si>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</si>
  <si>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</si>
  <si>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</si>
  <si>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</si>
  <si>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</si>
  <si>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</si>
  <si>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</si>
  <si>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</si>
  <si>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</si>
  <si>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</si>
  <si>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</si>
  <si>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</si>
  <si>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</si>
  <si>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</si>
  <si>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</si>
  <si>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</si>
  <si>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</si>
  <si>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</si>
  <si>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</si>
  <si>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</si>
  <si>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</si>
  <si>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</si>
  <si>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</si>
  <si>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</si>
  <si>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</si>
  <si>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</si>
  <si>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</si>
  <si>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</si>
  <si>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</si>
  <si>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</si>
  <si>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</si>
  <si>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</si>
  <si>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</si>
  <si>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</si>
  <si>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</si>
  <si>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</si>
  <si>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</si>
  <si>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</si>
  <si>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</si>
  <si>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</si>
  <si>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</si>
  <si>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</si>
  <si>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</si>
  <si>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</si>
  <si>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</si>
  <si>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</si>
  <si>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</si>
  <si>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</si>
  <si>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</si>
  <si>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</si>
  <si>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</si>
  <si>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</si>
  <si>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</si>
  <si>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</si>
  <si>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</si>
  <si>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</si>
  <si>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</si>
  <si>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</si>
  <si>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</si>
  <si>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</si>
  <si>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</si>
  <si>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</si>
  <si>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</si>
  <si>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</si>
  <si>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</si>
  <si>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</si>
  <si>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</si>
  <si>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</si>
  <si>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</si>
  <si>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</si>
  <si>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</si>
  <si>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</si>
  <si>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</si>
  <si>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</si>
  <si>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</si>
  <si>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</si>
  <si>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</si>
  <si>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</si>
  <si>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</si>
  <si>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</si>
  <si>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</si>
  <si>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</si>
  <si>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</si>
  <si>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</si>
  <si>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</si>
  <si>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</si>
  <si>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</si>
  <si>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</si>
  <si>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</si>
  <si>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</si>
  <si>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</si>
  <si>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</si>
  <si>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</si>
  <si>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</si>
  <si>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</si>
  <si>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</si>
  <si>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</si>
  <si>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</si>
  <si>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</si>
  <si>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</si>
  <si>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</si>
  <si>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</si>
  <si>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</si>
  <si>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</si>
  <si>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</si>
  <si>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</si>
  <si>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</si>
  <si>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</si>
  <si>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</si>
  <si>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</si>
  <si>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</si>
  <si>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</si>
  <si>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</si>
  <si>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</si>
  <si>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</si>
  <si>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</si>
  <si>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</si>
  <si>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</si>
  <si>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</si>
  <si>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</si>
  <si>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</si>
  <si>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</si>
  <si>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</si>
  <si>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</si>
  <si>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</si>
  <si>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</si>
  <si>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</si>
  <si>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</si>
  <si>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</si>
  <si>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</si>
  <si>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</si>
  <si>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</si>
  <si>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</si>
  <si>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</si>
  <si>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</si>
  <si>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</si>
  <si>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</si>
  <si>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</si>
  <si>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</si>
  <si>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</si>
  <si>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</si>
  <si>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</si>
  <si>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</si>
  <si>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</si>
  <si>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</si>
  <si>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</si>
  <si>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</si>
  <si>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</si>
  <si>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</si>
  <si>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</si>
  <si>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</si>
  <si>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</si>
  <si>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</si>
  <si>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</si>
  <si>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</si>
  <si>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</si>
  <si>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</si>
  <si>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</si>
  <si>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</si>
  <si>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</si>
  <si>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</si>
  <si>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</si>
  <si>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</si>
  <si>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</si>
  <si>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</si>
  <si>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</si>
  <si>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</si>
  <si>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</si>
  <si>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</si>
  <si>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</si>
  <si>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</si>
  <si>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</si>
  <si>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</si>
  <si>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</si>
  <si>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</si>
  <si>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</si>
  <si>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</si>
  <si>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</si>
  <si>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</si>
  <si>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</si>
  <si>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</si>
  <si>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</si>
  <si>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</si>
  <si>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</si>
  <si>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</si>
  <si>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</si>
  <si>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</si>
  <si>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</si>
  <si>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</si>
  <si>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</si>
  <si>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</si>
  <si>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</si>
  <si>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</si>
  <si>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</si>
  <si>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</si>
  <si>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</si>
  <si>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</si>
  <si>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</si>
  <si>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</si>
  <si>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</si>
  <si>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</si>
  <si>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</si>
  <si>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</si>
  <si>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</si>
  <si>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</si>
  <si>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</si>
  <si>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</si>
  <si>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</si>
  <si>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</si>
  <si>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</si>
  <si>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</si>
  <si>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</si>
  <si>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</si>
  <si>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</si>
  <si>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</si>
  <si>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</si>
  <si>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</si>
  <si>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</si>
  <si>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</si>
  <si>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</si>
  <si>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</si>
  <si>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</si>
  <si>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</si>
  <si>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</si>
  <si>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</si>
  <si>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</si>
  <si>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</si>
  <si>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</si>
  <si>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</si>
  <si>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</si>
  <si>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</si>
  <si>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</si>
  <si>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</si>
  <si>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</si>
  <si>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</si>
  <si>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</si>
  <si>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</si>
  <si>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</si>
  <si>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</si>
  <si>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</si>
  <si>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</si>
  <si>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</si>
  <si>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</si>
  <si>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</si>
  <si>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</si>
  <si>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</si>
  <si>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</si>
  <si>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</si>
  <si>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</si>
  <si>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</si>
  <si>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</si>
  <si>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</si>
  <si>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</si>
  <si>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</si>
  <si>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</si>
  <si>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</si>
  <si>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</si>
  <si>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</si>
  <si>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</si>
  <si>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</si>
  <si>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</si>
  <si>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</si>
  <si>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</si>
  <si>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</si>
  <si>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</si>
  <si>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</si>
  <si>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</si>
  <si>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</si>
  <si>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</si>
  <si>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</si>
  <si>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</si>
  <si>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</si>
  <si>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</si>
  <si>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</si>
  <si>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</si>
  <si>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</si>
  <si>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</si>
  <si>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</si>
  <si>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</si>
  <si>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</si>
  <si>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</si>
  <si>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</si>
  <si>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</si>
  <si>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</si>
  <si>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</si>
  <si>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</si>
  <si>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</si>
  <si>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</si>
  <si>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</si>
  <si>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</si>
  <si>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</si>
  <si>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</si>
  <si>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</si>
  <si>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</si>
  <si>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</si>
  <si>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</si>
  <si>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</si>
  <si>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</si>
  <si>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</si>
  <si>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</si>
  <si>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</si>
  <si>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</si>
  <si>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</si>
  <si>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</si>
  <si>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</si>
  <si>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</si>
  <si>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</si>
  <si>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</si>
  <si>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</si>
  <si>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</si>
  <si>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</si>
  <si>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</si>
  <si>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</si>
  <si>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</si>
  <si>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</si>
  <si>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</si>
  <si>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</si>
  <si>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</si>
  <si>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</si>
  <si>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</si>
  <si>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</si>
  <si>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</si>
  <si>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</si>
  <si>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</si>
  <si>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</si>
  <si>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</si>
  <si>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</si>
  <si>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</si>
  <si>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</si>
  <si>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</si>
  <si>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</si>
  <si>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</si>
  <si>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</si>
  <si>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</si>
  <si>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</si>
  <si>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</si>
  <si>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</si>
  <si>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</si>
  <si>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</si>
  <si>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</si>
  <si>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</si>
  <si>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</si>
  <si>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</si>
  <si>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</si>
  <si>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</si>
  <si>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</si>
  <si>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</si>
  <si>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</si>
  <si>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</si>
  <si>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</si>
  <si>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</si>
  <si>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</si>
  <si>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</si>
  <si>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</si>
  <si>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</si>
  <si>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</si>
  <si>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</si>
  <si>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</si>
  <si>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</si>
  <si>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</si>
  <si>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</si>
  <si>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</si>
  <si>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</si>
  <si>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</si>
  <si>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</si>
  <si>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</si>
  <si>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</si>
  <si>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</si>
  <si>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</si>
  <si>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</si>
  <si>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</si>
  <si>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</si>
  <si>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</si>
  <si>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</si>
  <si>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</si>
  <si>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</si>
  <si>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</si>
  <si>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</si>
  <si>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</si>
  <si>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</si>
  <si>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</si>
  <si>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</si>
  <si>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</si>
  <si>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</si>
  <si>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</si>
  <si>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</si>
  <si>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</si>
  <si>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</si>
  <si>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</si>
  <si>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</si>
  <si>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</si>
  <si>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</si>
  <si>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</si>
  <si>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</si>
  <si>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</si>
  <si>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</si>
  <si>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</si>
  <si>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</si>
  <si>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</si>
  <si>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</si>
  <si>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</si>
  <si>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</si>
  <si>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</si>
  <si>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</si>
  <si>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</si>
  <si>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</si>
  <si>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</si>
  <si>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</si>
  <si>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</si>
  <si>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</si>
  <si>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</si>
  <si>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</si>
  <si>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</si>
  <si>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</si>
  <si>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</si>
  <si>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</si>
  <si>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</si>
  <si>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</si>
  <si>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</si>
  <si>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</si>
  <si>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</si>
  <si>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</si>
  <si>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</si>
  <si>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</si>
  <si>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</si>
  <si>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</si>
  <si>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</si>
  <si>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</si>
  <si>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</si>
  <si>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</si>
  <si>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</si>
  <si>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</si>
  <si>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</si>
  <si>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</si>
  <si>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</si>
  <si>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</si>
  <si>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</si>
  <si>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</si>
  <si>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</si>
  <si>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</si>
  <si>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</si>
  <si>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</si>
  <si>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</si>
  <si>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</si>
  <si>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</si>
  <si>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</si>
  <si>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</si>
  <si>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</si>
  <si>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</si>
  <si>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</si>
  <si>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</si>
  <si>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</si>
  <si>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</si>
  <si>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</si>
  <si>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</si>
  <si>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</si>
  <si>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</si>
  <si>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</si>
  <si>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</si>
  <si>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</si>
  <si>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</si>
  <si>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</si>
  <si>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</si>
  <si>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</si>
  <si>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</si>
  <si>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</si>
  <si>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</si>
  <si>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</si>
  <si>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</si>
  <si>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</si>
  <si>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</si>
  <si>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</si>
  <si>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</si>
  <si>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</si>
  <si>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</si>
  <si>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</si>
  <si>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</si>
  <si>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</si>
  <si>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</si>
  <si>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</si>
  <si>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</si>
  <si>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</si>
  <si>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</si>
  <si>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</si>
  <si>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</si>
  <si>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</si>
  <si>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</si>
  <si>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</si>
  <si>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</si>
  <si>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</si>
  <si>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</si>
  <si>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</si>
  <si>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</si>
  <si>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</si>
  <si>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</si>
  <si>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</si>
  <si>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</si>
  <si>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</si>
  <si>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</si>
  <si>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</si>
  <si>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</si>
  <si>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</si>
  <si>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</si>
  <si>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</si>
  <si>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</si>
  <si>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</si>
  <si>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</si>
  <si>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</si>
  <si>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</si>
  <si>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</si>
  <si>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</si>
  <si>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</si>
  <si>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</si>
  <si>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</si>
  <si>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</si>
  <si>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</si>
  <si>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</si>
  <si>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</si>
  <si>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</si>
  <si>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</si>
  <si>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</si>
  <si>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</si>
  <si>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</si>
  <si>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</si>
  <si>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</si>
  <si>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</si>
  <si>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</si>
  <si>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</si>
  <si>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</si>
  <si>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</si>
  <si>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</si>
  <si>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</si>
  <si>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</si>
  <si>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</si>
  <si>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</si>
  <si>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</si>
  <si>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</si>
  <si>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</si>
  <si>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</si>
  <si>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</si>
  <si>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</si>
  <si>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</si>
  <si>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</si>
  <si>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</si>
  <si>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</si>
  <si>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</si>
  <si>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</si>
  <si>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</si>
  <si>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</si>
  <si>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</si>
  <si>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</si>
  <si>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</si>
  <si>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</si>
  <si>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</si>
  <si>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</si>
  <si>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</si>
  <si>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</si>
  <si>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</si>
  <si>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</si>
  <si>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</si>
  <si>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</si>
  <si>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</si>
  <si>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</si>
  <si>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</si>
  <si>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</si>
  <si>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</si>
  <si>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</si>
  <si>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</si>
  <si>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</si>
  <si>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</si>
  <si>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</si>
  <si>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</si>
  <si>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</si>
  <si>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</si>
  <si>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</si>
  <si>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</si>
  <si>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</si>
  <si>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</si>
  <si>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</si>
  <si>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</si>
  <si>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</si>
  <si>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</si>
  <si>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</si>
  <si>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</si>
  <si>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</si>
  <si>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</si>
  <si>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</si>
  <si>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</si>
  <si>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</si>
  <si>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</si>
  <si>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</si>
  <si>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</si>
  <si>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</si>
  <si>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</si>
  <si>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</si>
  <si>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</si>
  <si>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</si>
  <si>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</si>
  <si>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</si>
  <si>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</si>
  <si>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</si>
  <si>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</si>
  <si>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</si>
  <si>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</si>
  <si>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</si>
  <si>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</si>
  <si>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</si>
  <si>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</si>
  <si>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</si>
  <si>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</si>
  <si>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</si>
  <si>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</si>
  <si>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</si>
  <si>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</si>
  <si>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</si>
  <si>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</si>
  <si>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</si>
  <si>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</si>
  <si>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</si>
  <si>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</si>
  <si>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</si>
  <si>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</si>
  <si>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</si>
  <si>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</si>
  <si>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</si>
  <si>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</si>
  <si>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</si>
  <si>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</si>
  <si>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</si>
  <si>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</si>
  <si>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</si>
  <si>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</si>
  <si>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</si>
  <si>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</si>
  <si>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</si>
  <si>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</si>
  <si>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</si>
  <si>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</si>
  <si>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</si>
  <si>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</si>
  <si>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</si>
  <si>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</si>
  <si>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</si>
  <si>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</si>
  <si>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</si>
  <si>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</si>
  <si>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</si>
  <si>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</si>
  <si>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</si>
  <si>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</si>
  <si>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</si>
  <si>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</si>
  <si>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</si>
  <si>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</si>
  <si>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</si>
  <si>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</si>
  <si>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</si>
  <si>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</si>
  <si>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</si>
  <si>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</si>
  <si>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</si>
  <si>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</si>
  <si>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</si>
  <si>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</si>
  <si>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</si>
  <si>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</si>
  <si>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</si>
  <si>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</si>
  <si>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</si>
  <si>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</si>
  <si>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</si>
  <si>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</si>
  <si>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</si>
  <si>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</si>
  <si>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</si>
  <si>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</si>
  <si>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</si>
  <si>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</si>
  <si>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</si>
  <si>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</si>
  <si>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</si>
  <si>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</si>
  <si>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</si>
  <si>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</si>
  <si>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</si>
  <si>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</si>
  <si>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</si>
  <si>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</si>
  <si>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</si>
  <si>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</si>
  <si>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</si>
  <si>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</si>
  <si>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</si>
  <si>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</si>
  <si>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</si>
  <si>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</si>
  <si>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</si>
  <si>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</si>
  <si>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</si>
  <si>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</si>
  <si>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</si>
  <si>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</si>
  <si>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</si>
  <si>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</si>
  <si>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</si>
  <si>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</si>
  <si>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</si>
  <si>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</si>
  <si>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</si>
  <si>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</si>
  <si>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</si>
  <si>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</si>
  <si>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</si>
  <si>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</si>
  <si>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</si>
  <si>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</si>
  <si>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</si>
  <si>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</si>
  <si>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</si>
  <si>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</si>
  <si>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</si>
  <si>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</si>
  <si>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</si>
  <si>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</si>
  <si>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</si>
  <si>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</si>
  <si>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</si>
  <si>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</si>
  <si>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</si>
  <si>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</si>
  <si>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</si>
  <si>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</si>
  <si>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</si>
  <si>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</si>
  <si>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</si>
  <si>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</si>
  <si>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</si>
  <si>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</si>
  <si>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</si>
  <si>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</si>
  <si>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</si>
  <si>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</si>
  <si>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</si>
  <si>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</si>
  <si>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</si>
  <si>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</si>
  <si>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</si>
  <si>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</si>
  <si>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</si>
  <si>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</si>
  <si>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</si>
  <si>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</si>
  <si>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</si>
  <si>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</si>
  <si>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</si>
  <si>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</si>
  <si>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</si>
  <si>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</si>
  <si>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</si>
  <si>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</si>
  <si>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</si>
  <si>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</si>
  <si>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</si>
  <si>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</si>
  <si>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</si>
  <si>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</si>
  <si>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</si>
  <si>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</si>
  <si>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</si>
  <si>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</si>
  <si>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</si>
  <si>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</si>
  <si>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</si>
  <si>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</si>
  <si>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</si>
  <si>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</si>
  <si>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</si>
  <si>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</si>
  <si>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</si>
  <si>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</si>
  <si>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</si>
  <si>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</si>
  <si>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</si>
  <si>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</si>
  <si>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</si>
  <si>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</si>
  <si>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</si>
  <si>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</si>
  <si>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</si>
  <si>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</si>
  <si>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</si>
  <si>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</si>
  <si>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</si>
  <si>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</si>
  <si>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</si>
  <si>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</si>
  <si>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</si>
  <si>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</si>
  <si>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</si>
  <si>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</si>
  <si>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</si>
  <si>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</si>
  <si>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</si>
  <si>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</si>
  <si>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</si>
  <si>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</si>
  <si>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</si>
  <si>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</si>
  <si>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</si>
  <si>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</si>
  <si>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</si>
  <si>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</si>
  <si>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</si>
  <si>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</si>
  <si>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</si>
  <si>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</si>
  <si>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</si>
  <si>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</si>
  <si>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</si>
  <si>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</si>
  <si>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</si>
  <si>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</si>
  <si>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</si>
  <si>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</si>
  <si>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</si>
  <si>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</si>
  <si>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</si>
  <si>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</si>
  <si>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</si>
  <si>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</si>
  <si>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</si>
  <si>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</si>
  <si>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</si>
  <si>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</si>
  <si>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</si>
  <si>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</si>
  <si>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</si>
  <si>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</si>
  <si>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</si>
  <si>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</si>
  <si>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</si>
  <si>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</si>
  <si>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</si>
  <si>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</si>
  <si>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</si>
  <si>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</si>
  <si>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</si>
  <si>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</si>
  <si>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</si>
  <si>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</si>
  <si>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</si>
  <si>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</si>
  <si>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</si>
  <si>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</si>
  <si>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</si>
  <si>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</si>
  <si>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</si>
  <si>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</si>
  <si>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</si>
  <si>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</si>
  <si>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</si>
  <si>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</si>
  <si>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</si>
  <si>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</si>
  <si>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</si>
  <si>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</si>
  <si>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</si>
  <si>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</si>
  <si>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</si>
  <si>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</si>
  <si>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</si>
  <si>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</si>
  <si>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</si>
  <si>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</si>
  <si>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</si>
  <si>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</si>
  <si>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</si>
  <si>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</si>
  <si>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</si>
  <si>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</si>
  <si>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</si>
  <si>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</si>
  <si>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</si>
  <si>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</si>
  <si>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</si>
  <si>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</si>
  <si>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</si>
  <si>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</si>
  <si>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</si>
  <si>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</si>
  <si>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</si>
  <si>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</si>
  <si>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</si>
  <si>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</si>
  <si>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</si>
  <si>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</si>
  <si>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</si>
  <si>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</si>
  <si>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</si>
  <si>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</si>
  <si>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</si>
  <si>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</si>
  <si>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</si>
  <si>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</si>
  <si>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</si>
  <si>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</si>
  <si>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</si>
  <si>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</si>
  <si>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</si>
  <si>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</si>
  <si>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</si>
  <si>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</si>
  <si>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</si>
  <si>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</si>
  <si>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</si>
  <si>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</si>
  <si>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</si>
  <si>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</si>
  <si>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</si>
  <si>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</si>
  <si>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</si>
  <si>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</si>
  <si>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</si>
  <si>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</si>
  <si>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</si>
  <si>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</si>
  <si>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</si>
  <si>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</si>
  <si>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</si>
  <si>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</si>
  <si>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</si>
  <si>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</si>
  <si>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</si>
  <si>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</si>
  <si>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</si>
  <si>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</si>
  <si>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</si>
  <si>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</si>
  <si>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</si>
  <si>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</si>
  <si>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</si>
  <si>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</si>
  <si>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</si>
  <si>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</si>
  <si>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</si>
  <si>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</si>
  <si>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</si>
  <si>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</si>
  <si>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</si>
  <si>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</si>
  <si>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</si>
  <si>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</si>
  <si>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</si>
  <si>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</si>
  <si>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</si>
  <si>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</si>
  <si>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</si>
  <si>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</si>
  <si>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</si>
  <si>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</si>
  <si>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</si>
  <si>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</si>
  <si>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</si>
  <si>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</si>
  <si>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</si>
  <si>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</si>
  <si>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</si>
  <si>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</si>
  <si>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</si>
  <si>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</si>
  <si>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</si>
  <si>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</si>
  <si>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</si>
  <si>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</si>
  <si>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</si>
  <si>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</si>
  <si>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</si>
  <si>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</si>
  <si>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</si>
  <si>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</si>
  <si>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</si>
  <si>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</si>
  <si>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</si>
  <si>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</si>
  <si>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</si>
  <si>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</si>
  <si>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</si>
  <si>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</si>
  <si>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</si>
  <si>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</si>
  <si>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</si>
  <si>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</si>
  <si>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</si>
  <si>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</si>
  <si>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</si>
  <si>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</si>
  <si>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</si>
  <si>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</si>
  <si>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</si>
  <si>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</si>
  <si>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</si>
  <si>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</si>
  <si>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</si>
  <si>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</si>
  <si>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</si>
  <si>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</si>
  <si>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</si>
  <si>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</si>
  <si>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</si>
  <si>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</si>
  <si>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</si>
  <si>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</si>
  <si>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</si>
  <si>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</si>
  <si>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</si>
  <si>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</si>
  <si>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</si>
  <si>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</si>
  <si>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</si>
  <si>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</si>
  <si>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</si>
  <si>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</si>
  <si>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</si>
  <si>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</si>
  <si>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</si>
  <si>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</si>
  <si>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</si>
  <si>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</si>
  <si>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</si>
  <si>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</si>
  <si>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</si>
  <si>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</si>
  <si>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</si>
  <si>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</si>
  <si>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</si>
  <si>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</si>
  <si>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</si>
  <si>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</si>
  <si>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</si>
  <si>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</si>
  <si>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</si>
  <si>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</si>
  <si>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</si>
  <si>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</si>
  <si>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</si>
  <si>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</si>
  <si>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</si>
  <si>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</si>
  <si>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</si>
  <si>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</si>
  <si>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</si>
  <si>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</si>
  <si>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</si>
  <si>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</si>
  <si>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</si>
  <si>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</si>
  <si>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</si>
  <si>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</si>
  <si>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</si>
  <si>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</si>
  <si>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</si>
  <si>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</si>
  <si>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</si>
  <si>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</si>
  <si>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</si>
  <si>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</si>
  <si>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</si>
  <si>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</si>
  <si>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</si>
  <si>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</si>
  <si>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</si>
  <si>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</si>
  <si>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</si>
  <si>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</si>
  <si>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</si>
  <si>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</si>
  <si>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</si>
  <si>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</si>
  <si>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</si>
  <si>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</si>
  <si>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</si>
  <si>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</si>
  <si>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</si>
  <si>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</si>
  <si>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</si>
  <si>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</si>
  <si>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</si>
  <si>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</si>
  <si>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</si>
  <si>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</si>
  <si>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</si>
  <si>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</si>
  <si>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</si>
  <si>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</si>
  <si>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</si>
  <si>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</si>
  <si>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</si>
  <si>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</si>
  <si>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</si>
  <si>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</si>
  <si>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</si>
  <si>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</si>
  <si>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</si>
  <si>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</si>
  <si>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</si>
  <si>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</si>
  <si>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</si>
  <si>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</si>
  <si>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</si>
  <si>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</si>
  <si>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</si>
  <si>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</si>
  <si>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</si>
  <si>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</si>
  <si>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</si>
  <si>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</si>
  <si>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</si>
  <si>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</si>
  <si>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</si>
  <si>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</si>
  <si>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</si>
  <si>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</si>
  <si>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</si>
  <si>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</si>
  <si>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</si>
  <si>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</si>
  <si>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</si>
  <si>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</si>
  <si>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</si>
  <si>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</si>
  <si>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</si>
  <si>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</si>
  <si>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</si>
  <si>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</si>
  <si>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</si>
  <si>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</si>
  <si>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</si>
  <si>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</si>
  <si>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</si>
  <si>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</si>
  <si>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</si>
  <si>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</si>
  <si>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</si>
  <si>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</si>
  <si>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</si>
  <si>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</si>
  <si>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</si>
  <si>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</si>
  <si>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</si>
  <si>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</si>
  <si>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</si>
  <si>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</si>
  <si>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</si>
  <si>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</si>
  <si>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</si>
  <si>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</si>
  <si>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</si>
  <si>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</si>
  <si>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</si>
  <si>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</si>
  <si>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</si>
  <si>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</si>
  <si>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</si>
  <si>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</si>
  <si>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</si>
  <si>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</si>
  <si>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</si>
  <si>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</si>
  <si>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</si>
  <si>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</si>
  <si>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</si>
  <si>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</si>
  <si>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</si>
  <si>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</si>
  <si>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</si>
  <si>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</si>
  <si>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</si>
  <si>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</si>
  <si>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</si>
  <si>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</si>
  <si>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</si>
  <si>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</si>
  <si>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</si>
  <si>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</si>
  <si>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</si>
  <si>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</si>
  <si>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</si>
  <si>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</si>
  <si>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</si>
  <si>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</si>
  <si>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</si>
  <si>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</si>
  <si>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</si>
  <si>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</si>
  <si>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</si>
  <si>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</si>
  <si>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</si>
  <si>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</si>
  <si>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</si>
  <si>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</si>
  <si>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</si>
  <si>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</si>
  <si>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</si>
  <si>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</si>
  <si>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</si>
  <si>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</si>
  <si>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</si>
  <si>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</si>
  <si>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</si>
  <si>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</si>
  <si>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</si>
  <si>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</si>
  <si>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</si>
  <si>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</si>
  <si>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</si>
  <si>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</si>
  <si>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</si>
  <si>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</si>
  <si>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</si>
  <si>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</si>
  <si>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</si>
  <si>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</si>
  <si>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</si>
  <si>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</si>
  <si>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</si>
  <si>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</si>
  <si>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</si>
  <si>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</si>
  <si>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</si>
  <si>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</si>
  <si>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</si>
  <si>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</si>
  <si>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</si>
  <si>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</si>
  <si>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</si>
  <si>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</si>
  <si>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</si>
  <si>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</si>
  <si>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</si>
  <si>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</si>
  <si>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</si>
  <si>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</si>
  <si>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</si>
  <si>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</si>
  <si>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</si>
  <si>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</si>
  <si>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</si>
  <si>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</si>
  <si>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</si>
  <si>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</si>
  <si>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</si>
  <si>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</si>
  <si>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</si>
  <si>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</si>
  <si>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</si>
  <si>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</si>
  <si>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</si>
  <si>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</si>
  <si>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</si>
  <si>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</si>
  <si>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</si>
  <si>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</si>
  <si>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</si>
  <si>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</si>
  <si>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</si>
  <si>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</si>
  <si>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</si>
  <si>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</si>
  <si>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</si>
  <si>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</si>
  <si>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</si>
  <si>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</si>
  <si>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</si>
  <si>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</si>
  <si>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</si>
  <si>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</si>
  <si>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</si>
  <si>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</si>
  <si>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</si>
  <si>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</si>
  <si>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</si>
  <si>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</si>
  <si>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</si>
  <si>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</si>
  <si>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</si>
  <si>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</si>
  <si>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</si>
  <si>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</si>
  <si>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</si>
  <si>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</si>
  <si>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</si>
  <si>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</si>
  <si>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</si>
  <si>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</si>
  <si>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</si>
  <si>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</si>
  <si>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</si>
  <si>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</si>
  <si>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</si>
  <si>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</si>
  <si>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</si>
  <si>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</si>
  <si>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</si>
  <si>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</si>
  <si>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</si>
  <si>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</si>
  <si>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</si>
  <si>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</si>
  <si>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</si>
  <si>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</si>
  <si>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</si>
  <si>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</si>
  <si>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</si>
  <si>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</si>
  <si>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</si>
  <si>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</si>
  <si>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</si>
  <si>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</si>
  <si>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</si>
  <si>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</si>
  <si>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</si>
  <si>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</si>
  <si>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</si>
  <si>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</si>
  <si>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</si>
  <si>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</si>
  <si>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</si>
  <si>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</si>
  <si>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</si>
  <si>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</si>
  <si>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</si>
  <si>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</si>
  <si>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</si>
  <si>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</si>
  <si>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</si>
  <si>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</si>
  <si>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</si>
  <si>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</si>
  <si>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</si>
  <si>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</si>
  <si>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</si>
  <si>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</si>
  <si>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</si>
  <si>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</si>
  <si>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</si>
  <si>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</si>
  <si>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</si>
  <si>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</si>
  <si>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</si>
  <si>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</si>
  <si>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</si>
  <si>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</si>
  <si>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</si>
  <si>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</si>
  <si>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</si>
  <si>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</si>
  <si>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</si>
  <si>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</si>
  <si>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</si>
  <si>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</si>
  <si>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</si>
  <si>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</si>
  <si>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</si>
  <si>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</si>
  <si>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</si>
  <si>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</si>
  <si>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</si>
  <si>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</si>
  <si>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</si>
  <si>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</si>
  <si>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</si>
  <si>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</si>
  <si>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</si>
  <si>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</si>
  <si>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</si>
  <si>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</si>
  <si>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</si>
  <si>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</si>
  <si>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</si>
  <si>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</si>
  <si>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</si>
  <si>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</si>
  <si>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</si>
  <si>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</si>
  <si>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</si>
  <si>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</si>
  <si>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</si>
  <si>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</si>
  <si>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</si>
  <si>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</si>
  <si>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</si>
  <si>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</si>
  <si>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</si>
  <si>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</si>
  <si>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</si>
  <si>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</si>
  <si>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</si>
  <si>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</si>
  <si>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</si>
  <si>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</si>
  <si>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</si>
  <si>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</si>
  <si>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</si>
  <si>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</si>
  <si>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</si>
  <si>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</si>
  <si>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</si>
  <si>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</si>
  <si>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</si>
  <si>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</si>
  <si>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</si>
  <si>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</si>
  <si>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</si>
  <si>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</si>
  <si>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</si>
  <si>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</si>
  <si>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</si>
  <si>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</si>
  <si>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</si>
  <si>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</si>
  <si>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</si>
  <si>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</si>
  <si>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</si>
  <si>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</si>
  <si>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</si>
  <si>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</si>
  <si>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</si>
  <si>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</si>
  <si>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</si>
  <si>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</si>
  <si>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</si>
  <si>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</si>
  <si>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</si>
  <si>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</si>
  <si>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</si>
  <si>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</si>
  <si>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</si>
  <si>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</si>
  <si>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</si>
  <si>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</si>
  <si>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</si>
  <si>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</si>
  <si>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</si>
  <si>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</si>
  <si>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</si>
  <si>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</si>
  <si>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</si>
  <si>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</si>
  <si>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</si>
  <si>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</si>
  <si>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</si>
  <si>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</si>
  <si>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</si>
  <si>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</si>
  <si>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</si>
  <si>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</si>
  <si>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</si>
  <si>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</si>
  <si>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</si>
  <si>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</si>
  <si>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</si>
  <si>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</si>
  <si>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</si>
  <si>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</si>
  <si>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</si>
  <si>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</si>
  <si>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</si>
  <si>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</si>
  <si>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</si>
  <si>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</si>
  <si>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</si>
  <si>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</si>
  <si>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</si>
  <si>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</si>
  <si>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</si>
  <si>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</si>
  <si>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</si>
  <si>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</si>
  <si>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</si>
  <si>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</si>
  <si>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</si>
  <si>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</si>
  <si>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</si>
  <si>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</si>
  <si>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</si>
  <si>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</si>
  <si>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</si>
  <si>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</si>
  <si>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</si>
  <si>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</si>
  <si>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</si>
  <si>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</si>
  <si>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</si>
  <si>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</si>
  <si>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</si>
  <si>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</si>
  <si>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</si>
  <si>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</si>
  <si>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</si>
  <si>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</si>
  <si>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</si>
  <si>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</si>
  <si>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</si>
  <si>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</si>
  <si>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</si>
  <si>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</si>
  <si>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</si>
  <si>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</si>
  <si>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</si>
  <si>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</si>
  <si>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</si>
  <si>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</si>
  <si>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</si>
  <si>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</si>
  <si>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</si>
  <si>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</si>
  <si>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</si>
  <si>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</si>
  <si>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</si>
  <si>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</si>
  <si>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</si>
  <si>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</si>
  <si>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</si>
  <si>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</si>
  <si>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</si>
  <si>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</si>
  <si>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</si>
  <si>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</si>
  <si>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</si>
  <si>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</si>
  <si>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</si>
  <si>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</si>
  <si>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</si>
  <si>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</si>
  <si>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</si>
  <si>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</si>
  <si>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</si>
  <si>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</si>
  <si>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</si>
  <si>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</si>
  <si>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</si>
  <si>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</si>
  <si>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</si>
  <si>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</si>
  <si>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</si>
  <si>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</si>
  <si>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</si>
  <si>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</si>
  <si>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</si>
  <si>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</si>
  <si>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</si>
  <si>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</si>
  <si>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</si>
  <si>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</si>
  <si>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</si>
  <si>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</si>
  <si>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</si>
  <si>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</si>
  <si>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</si>
  <si>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</si>
  <si>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</si>
  <si>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</si>
  <si>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</si>
  <si>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</si>
  <si>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</si>
  <si>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</si>
  <si>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</si>
  <si>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</si>
  <si>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</si>
  <si>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</si>
  <si>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</si>
  <si>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</si>
  <si>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</si>
  <si>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</si>
  <si>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</si>
  <si>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</si>
  <si>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</si>
  <si>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</si>
  <si>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</si>
  <si>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</si>
  <si>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</si>
  <si>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</si>
  <si>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</si>
  <si>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</si>
  <si>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</si>
  <si>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</si>
  <si>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</si>
  <si>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</si>
  <si>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</si>
  <si>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</si>
  <si>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</si>
  <si>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</si>
  <si>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</si>
  <si>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</si>
  <si>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</si>
  <si>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</si>
  <si>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</si>
  <si>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</si>
  <si>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</si>
  <si>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</si>
  <si>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</si>
  <si>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</si>
  <si>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</si>
  <si>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</si>
  <si>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</si>
  <si>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</si>
  <si>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</si>
  <si>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</si>
  <si>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</si>
  <si>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</si>
  <si>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</si>
  <si>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</si>
  <si>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</si>
  <si>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</si>
  <si>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</si>
  <si>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</si>
  <si>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</si>
  <si>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</si>
  <si>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</si>
  <si>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</si>
  <si>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</si>
  <si>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</si>
  <si>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</si>
  <si>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</si>
  <si>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</si>
  <si>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</si>
  <si>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</si>
  <si>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</si>
  <si>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</si>
  <si>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</si>
  <si>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</si>
  <si>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</si>
  <si>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</si>
  <si>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</si>
  <si>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</si>
  <si>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</si>
  <si>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</si>
  <si>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</si>
  <si>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</si>
  <si>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</si>
  <si>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</si>
  <si>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</si>
  <si>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</si>
  <si>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</si>
  <si>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</si>
  <si>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</si>
  <si>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</si>
  <si>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</si>
  <si>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</si>
  <si>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</si>
  <si>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</si>
  <si>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</si>
  <si>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</si>
  <si>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</si>
  <si>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</si>
  <si>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</si>
  <si>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</si>
  <si>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</si>
  <si>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</si>
  <si>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</si>
  <si>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</si>
  <si>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</si>
  <si>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</si>
  <si>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</si>
  <si>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</si>
  <si>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</si>
  <si>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</si>
  <si>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</si>
  <si>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</si>
  <si>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</si>
  <si>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</si>
  <si>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</si>
  <si>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</si>
  <si>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</si>
  <si>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</si>
  <si>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</si>
  <si>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</si>
  <si>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</si>
  <si>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</si>
  <si>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</si>
  <si>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</si>
  <si>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</si>
  <si>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</si>
  <si>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</si>
  <si>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</si>
  <si>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</si>
  <si>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</si>
  <si>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</si>
  <si>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</si>
  <si>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</si>
  <si>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</si>
  <si>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</si>
  <si>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</si>
  <si>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</si>
  <si>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</si>
  <si>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</si>
  <si>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</si>
  <si>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</si>
  <si>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</si>
  <si>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</si>
  <si>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</si>
  <si>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</si>
  <si>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</si>
  <si>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</si>
  <si>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</si>
  <si>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</si>
  <si>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</si>
  <si>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</si>
  <si>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</si>
  <si>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</si>
  <si>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</si>
  <si>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</si>
  <si>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</si>
  <si>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</si>
  <si>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</si>
  <si>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</si>
  <si>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</si>
  <si>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</si>
  <si>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</si>
  <si>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</si>
  <si>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</si>
  <si>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</si>
  <si>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</si>
  <si>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</si>
  <si>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</si>
  <si>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</si>
  <si>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</si>
  <si>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</si>
  <si>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</si>
  <si>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</si>
  <si>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</si>
  <si>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</si>
  <si>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</si>
  <si>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</si>
  <si>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</si>
  <si>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</si>
  <si>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</si>
  <si>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</si>
  <si>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</si>
  <si>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</si>
  <si>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</si>
  <si>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</si>
  <si>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</si>
  <si>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</si>
  <si>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</si>
  <si>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</si>
  <si>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</si>
  <si>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</si>
  <si>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</si>
  <si>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</si>
  <si>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</si>
  <si>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</si>
  <si>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</si>
  <si>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</si>
  <si>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</si>
  <si>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</si>
  <si>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</si>
  <si>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</si>
  <si>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</si>
  <si>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</si>
  <si>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</si>
  <si>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</si>
  <si>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</si>
  <si>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</si>
  <si>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</si>
  <si>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</si>
  <si>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</si>
  <si>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</si>
  <si>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</si>
  <si>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</si>
  <si>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</si>
  <si>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</si>
  <si>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</si>
  <si>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</si>
  <si>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</si>
  <si>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</si>
  <si>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</si>
  <si>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</si>
  <si>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</si>
  <si>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</si>
  <si>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</si>
  <si>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</si>
  <si>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</si>
  <si>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</si>
  <si>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</si>
  <si>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</si>
  <si>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</si>
  <si>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</si>
  <si>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</si>
  <si>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</si>
  <si>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</si>
  <si>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</si>
  <si>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</si>
  <si>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</si>
  <si>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</si>
  <si>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</si>
  <si>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</si>
  <si>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</si>
  <si>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</si>
  <si>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</si>
  <si>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</si>
  <si>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</si>
  <si>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</si>
  <si>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</si>
  <si>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</si>
  <si>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</si>
  <si>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</si>
  <si>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</si>
  <si>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</si>
  <si>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</si>
  <si>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</si>
  <si>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</si>
  <si>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</si>
  <si>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</si>
  <si>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</si>
  <si>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</si>
  <si>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</si>
  <si>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</si>
  <si>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</si>
  <si>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</si>
  <si>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</si>
  <si>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</si>
  <si>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</si>
  <si>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</si>
  <si>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</si>
  <si>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</si>
  <si>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</si>
  <si>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</si>
  <si>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</si>
  <si>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</si>
  <si>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</si>
  <si>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</si>
  <si>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</si>
  <si>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</si>
  <si>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</si>
  <si>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</si>
  <si>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</si>
  <si>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</si>
  <si>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</si>
  <si>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</si>
  <si>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</si>
  <si>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</si>
  <si>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</si>
  <si>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</si>
  <si>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</si>
  <si>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</si>
  <si>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</si>
  <si>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</si>
  <si>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</si>
  <si>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</si>
  <si>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</si>
  <si>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</si>
  <si>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</si>
  <si>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</si>
  <si>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</si>
  <si>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</si>
  <si>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</si>
  <si>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</si>
  <si>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</si>
  <si>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</si>
  <si>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</si>
  <si>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</si>
  <si>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</si>
  <si>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</si>
  <si>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</si>
  <si>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</si>
  <si>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</si>
  <si>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</si>
  <si>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</si>
  <si>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</si>
  <si>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</si>
  <si>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</si>
  <si>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</si>
  <si>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</si>
  <si>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</si>
  <si>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</si>
  <si>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</si>
  <si>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</si>
  <si>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</si>
  <si>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</si>
  <si>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</si>
  <si>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</si>
  <si>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</si>
  <si>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</si>
  <si>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</si>
  <si>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</si>
  <si>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</si>
  <si>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</si>
  <si>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</si>
  <si>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</si>
  <si>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</si>
  <si>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</si>
  <si>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</si>
  <si>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</si>
  <si>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</si>
  <si>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</si>
  <si>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</si>
  <si>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</si>
  <si>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</si>
  <si>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</si>
  <si>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</si>
  <si>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</si>
  <si>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</si>
  <si>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</si>
  <si>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</si>
  <si>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</si>
  <si>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</si>
  <si>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</si>
  <si>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</si>
  <si>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</si>
  <si>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</si>
  <si>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</si>
  <si>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</si>
  <si>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</si>
  <si>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</si>
  <si>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</si>
  <si>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</si>
  <si>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</si>
  <si>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</si>
  <si>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</si>
  <si>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</si>
  <si>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</si>
  <si>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</si>
  <si>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</si>
  <si>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</si>
  <si>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</si>
  <si>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</si>
  <si>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</si>
  <si>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</si>
  <si>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</si>
  <si>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</si>
  <si>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</si>
  <si>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</si>
  <si>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</si>
  <si>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</si>
  <si>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</si>
  <si>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</si>
  <si>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</si>
  <si>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</si>
  <si>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</si>
  <si>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</si>
  <si>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</si>
  <si>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</si>
  <si>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</si>
  <si>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</si>
  <si>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</si>
  <si>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</si>
  <si>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</si>
  <si>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</si>
  <si>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</si>
  <si>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</si>
  <si>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</si>
  <si>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</si>
  <si>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</si>
  <si>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</si>
  <si>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</si>
  <si>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</si>
  <si>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</si>
  <si>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</si>
  <si>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</si>
  <si>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</si>
  <si>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</si>
  <si>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</si>
  <si>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</si>
  <si>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</si>
  <si>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</si>
  <si>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</si>
  <si>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</si>
  <si>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</si>
  <si>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</si>
  <si>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</si>
  <si>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</si>
  <si>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</si>
  <si>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</si>
  <si>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</si>
  <si>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</si>
  <si>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</si>
  <si>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</si>
  <si>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</si>
  <si>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</si>
  <si>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</si>
  <si>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</si>
  <si>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</si>
  <si>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</si>
  <si>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</si>
  <si>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</si>
  <si>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</si>
  <si>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</si>
  <si>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</si>
  <si>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</si>
  <si>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</si>
  <si>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</si>
  <si>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</si>
  <si>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</si>
  <si>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</si>
  <si>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</si>
  <si>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</si>
  <si>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</si>
  <si>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</si>
  <si>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</si>
  <si>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</si>
  <si>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</si>
  <si>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</si>
  <si>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</si>
  <si>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</si>
  <si>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</si>
  <si>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</si>
  <si>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</si>
  <si>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</si>
  <si>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</si>
  <si>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</si>
  <si>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</si>
  <si>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</si>
  <si>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</si>
  <si>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</si>
  <si>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</si>
  <si>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</si>
  <si>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</si>
  <si>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</si>
  <si>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</si>
  <si>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</si>
  <si>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</si>
  <si>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</si>
  <si>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</si>
  <si>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</si>
  <si>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</si>
  <si>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</si>
  <si>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</si>
  <si>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</si>
  <si>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</si>
  <si>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</si>
  <si>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</si>
  <si>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</si>
  <si>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</si>
  <si>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</si>
  <si>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</si>
  <si>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</si>
  <si>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</si>
  <si>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</si>
  <si>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</si>
  <si>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</si>
  <si>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</si>
  <si>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</si>
  <si>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</si>
  <si>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</si>
  <si>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</si>
  <si>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</si>
  <si>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</si>
  <si>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</si>
  <si>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</si>
  <si>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</si>
  <si>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</si>
  <si>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</si>
  <si>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</si>
  <si>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</si>
  <si>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</si>
  <si>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</si>
  <si>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</si>
  <si>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</si>
  <si>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</si>
  <si>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</si>
  <si>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</si>
  <si>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</si>
  <si>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</si>
  <si>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</si>
  <si>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</si>
  <si>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</si>
  <si>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</si>
  <si>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</si>
  <si>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</si>
  <si>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</si>
  <si>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</si>
  <si>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</si>
  <si>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</si>
  <si>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</si>
  <si>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</si>
  <si>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</si>
  <si>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</si>
  <si>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</si>
  <si>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</si>
  <si>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</si>
  <si>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</si>
  <si>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</si>
  <si>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</si>
  <si>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</si>
  <si>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</si>
  <si>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</si>
  <si>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</si>
  <si>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</si>
  <si>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</si>
  <si>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</si>
  <si>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</si>
  <si>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</si>
  <si>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</si>
  <si>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</si>
  <si>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</si>
  <si>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</si>
  <si>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</si>
  <si>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</si>
  <si>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</si>
  <si>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</si>
  <si>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</si>
  <si>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</si>
  <si>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</si>
  <si>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</si>
  <si>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</si>
  <si>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</si>
  <si>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</si>
  <si>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</si>
  <si>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</si>
  <si>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</si>
  <si>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</si>
  <si>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</si>
  <si>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</si>
  <si>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</si>
  <si>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</si>
  <si>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</si>
  <si>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</si>
  <si>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</si>
  <si>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</si>
  <si>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</si>
  <si>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</si>
  <si>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</si>
  <si>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</si>
  <si>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</si>
  <si>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</si>
  <si>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</si>
  <si>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</si>
  <si>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</si>
  <si>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</si>
  <si>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</si>
  <si>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</si>
  <si>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</si>
  <si>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</si>
  <si>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</si>
  <si>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</si>
  <si>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</si>
  <si>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</si>
  <si>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</si>
  <si>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</si>
  <si>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</si>
  <si>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</si>
  <si>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</si>
  <si>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</si>
  <si>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</si>
  <si>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</si>
  <si>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</si>
  <si>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</si>
  <si>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</si>
  <si>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</si>
  <si>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</si>
  <si>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</si>
  <si>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</si>
  <si>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</si>
  <si>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</si>
  <si>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</si>
  <si>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</si>
  <si>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</si>
  <si>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</si>
  <si>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</si>
  <si>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</si>
  <si>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</si>
  <si>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</si>
  <si>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</si>
  <si>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</si>
  <si>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</si>
  <si>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</si>
  <si>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</si>
  <si>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</si>
  <si>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</si>
  <si>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</si>
  <si>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</si>
  <si>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</si>
  <si>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</si>
  <si>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</si>
  <si>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</si>
  <si>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</si>
  <si>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</si>
  <si>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</si>
  <si>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</si>
  <si>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</si>
  <si>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</si>
  <si>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</si>
  <si>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</si>
  <si>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</si>
  <si>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</si>
  <si>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</si>
  <si>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</si>
  <si>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</si>
  <si>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</si>
  <si>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</si>
  <si>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</si>
  <si>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</si>
  <si>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</si>
  <si>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</si>
  <si>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</si>
  <si>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</si>
  <si>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</si>
  <si>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</si>
  <si>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</si>
  <si>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</si>
  <si>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</si>
  <si>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</si>
  <si>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</si>
  <si>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</si>
  <si>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</si>
  <si>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</si>
  <si>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</si>
  <si>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</si>
  <si>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</si>
  <si>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</si>
  <si>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</si>
  <si>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</si>
  <si>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</si>
  <si>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</si>
  <si>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</si>
  <si>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</si>
  <si>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</si>
  <si>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</si>
  <si>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</si>
  <si>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</si>
  <si>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</si>
  <si>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</si>
  <si>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</si>
  <si>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</si>
  <si>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</si>
  <si>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</si>
  <si>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</si>
  <si>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</si>
  <si>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</si>
  <si>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</si>
  <si>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</si>
  <si>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</si>
  <si>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</si>
  <si>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</si>
  <si>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</si>
  <si>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</si>
  <si>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</si>
  <si>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</si>
  <si>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</si>
  <si>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</si>
  <si>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</si>
  <si>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</si>
  <si>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</si>
  <si>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</si>
  <si>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</si>
  <si>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</si>
  <si>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</si>
  <si>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</si>
  <si>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</si>
  <si>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</si>
  <si>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</si>
  <si>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</si>
  <si>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</si>
  <si>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</si>
  <si>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</si>
  <si>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</si>
  <si>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</si>
  <si>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</si>
  <si>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</si>
  <si>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</si>
  <si>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</si>
  <si>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</si>
  <si>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</si>
  <si>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</si>
  <si>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</si>
  <si>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</si>
  <si>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</si>
  <si>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</si>
  <si>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</si>
  <si>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</si>
  <si>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</si>
  <si>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</si>
  <si>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</si>
  <si>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</si>
  <si>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</si>
  <si>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</si>
  <si>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</si>
  <si>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</si>
  <si>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</si>
  <si>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</si>
  <si>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</si>
  <si>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</si>
  <si>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</si>
  <si>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</si>
  <si>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</si>
  <si>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</si>
  <si>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</si>
  <si>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</si>
  <si>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</si>
  <si>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</si>
  <si>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</si>
  <si>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</si>
  <si>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</si>
  <si>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</si>
  <si>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</si>
  <si>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</si>
  <si>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</si>
  <si>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</si>
  <si>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</si>
  <si>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</si>
  <si>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</si>
  <si>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</si>
  <si>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</si>
  <si>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</si>
  <si>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</si>
  <si>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</si>
  <si>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</si>
  <si>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</si>
  <si>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</si>
  <si>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</si>
  <si>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</si>
  <si>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</si>
  <si>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</si>
  <si>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</si>
  <si>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</si>
  <si>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</si>
  <si>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</si>
  <si>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</si>
  <si>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</si>
  <si>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</si>
  <si>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</si>
  <si>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</si>
  <si>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</si>
  <si>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</si>
  <si>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</si>
  <si>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</si>
  <si>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</si>
  <si>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</si>
  <si>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</si>
  <si>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</si>
  <si>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</si>
  <si>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</si>
  <si>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</si>
  <si>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</si>
  <si>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</si>
  <si>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</si>
  <si>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</si>
  <si>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</si>
  <si>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</si>
  <si>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</si>
  <si>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</si>
  <si>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</si>
  <si>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</si>
  <si>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</si>
  <si>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</si>
  <si>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</si>
  <si>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</si>
  <si>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</si>
  <si>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</si>
  <si>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</si>
  <si>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</si>
  <si>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</si>
  <si>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</si>
  <si>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</si>
  <si>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</si>
  <si>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</si>
  <si>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</si>
  <si>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</si>
  <si>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</si>
  <si>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</si>
  <si>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</si>
  <si>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</si>
  <si>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</si>
  <si>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</si>
  <si>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</si>
  <si>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</si>
  <si>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</si>
  <si>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</si>
  <si>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</si>
  <si>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</si>
  <si>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</si>
  <si>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</si>
  <si>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</si>
  <si>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</si>
  <si>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</si>
  <si>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</si>
  <si>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</si>
  <si>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</si>
  <si>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</si>
  <si>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</si>
  <si>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</si>
  <si>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</si>
  <si>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</si>
  <si>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</si>
  <si>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</si>
  <si>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</si>
  <si>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</si>
  <si>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</si>
  <si>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</si>
  <si>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</si>
  <si>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</si>
  <si>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</si>
  <si>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</si>
  <si>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</si>
  <si>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</si>
  <si>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</si>
  <si>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</si>
  <si>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</si>
  <si>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</si>
  <si>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</si>
  <si>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</si>
  <si>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</si>
  <si>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</si>
  <si>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</si>
  <si>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</si>
  <si>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</si>
  <si>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</si>
  <si>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</si>
  <si>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</si>
  <si>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</si>
  <si>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</si>
  <si>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</si>
  <si>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</si>
  <si>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</si>
  <si>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</si>
  <si>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</si>
  <si>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</si>
  <si>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</si>
  <si>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</si>
  <si>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</si>
  <si>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</si>
  <si>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</si>
  <si>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</si>
  <si>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</si>
  <si>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</si>
  <si>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</si>
  <si>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</si>
  <si>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</si>
  <si>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</si>
  <si>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</si>
  <si>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</si>
  <si>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</si>
  <si>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</si>
  <si>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</si>
  <si>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</si>
  <si>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</si>
  <si>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</si>
  <si>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</si>
  <si>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</si>
  <si>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</si>
  <si>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</si>
  <si>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</si>
  <si>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</si>
  <si>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</si>
  <si>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</si>
  <si>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</si>
  <si>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</si>
  <si>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</si>
  <si>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</si>
  <si>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</si>
  <si>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</si>
  <si>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</si>
  <si>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</si>
  <si>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</si>
  <si>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</si>
  <si>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</si>
  <si>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</si>
  <si>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</si>
  <si>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</si>
  <si>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</si>
  <si>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</si>
  <si>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</si>
  <si>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</si>
  <si>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</si>
  <si>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</si>
  <si>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</si>
  <si>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</si>
  <si>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</si>
  <si>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</si>
  <si>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</si>
  <si>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</si>
  <si>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</si>
  <si>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</si>
  <si>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</si>
  <si>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</si>
  <si>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</si>
  <si>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</si>
  <si>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</si>
  <si>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</si>
  <si>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</si>
  <si>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</si>
  <si>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</si>
  <si>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</si>
  <si>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</si>
  <si>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</si>
  <si>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</si>
  <si>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</si>
  <si>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</si>
  <si>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</si>
  <si>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</si>
  <si>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</si>
  <si>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</si>
  <si>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</si>
  <si>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</si>
  <si>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</si>
  <si>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</si>
  <si>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</si>
  <si>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</si>
  <si>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</si>
  <si>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</si>
  <si>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</si>
  <si>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</si>
  <si>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</si>
  <si>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</si>
  <si>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</si>
  <si>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</si>
  <si>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</si>
  <si>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</si>
  <si>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</si>
  <si>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</si>
  <si>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</si>
  <si>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</si>
  <si>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</si>
  <si>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</si>
  <si>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</si>
  <si>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</si>
  <si>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</si>
  <si>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</si>
  <si>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</si>
  <si>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</si>
  <si>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</si>
  <si>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</si>
  <si>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</si>
  <si>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</si>
  <si>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</si>
  <si>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</si>
  <si>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</si>
  <si>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</si>
  <si>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</si>
  <si>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</si>
  <si>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</si>
  <si>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</si>
  <si>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</si>
  <si>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</si>
  <si>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</si>
  <si>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</si>
  <si>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</si>
  <si>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</si>
  <si>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</si>
  <si>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</si>
  <si>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</si>
  <si>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</si>
  <si>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</si>
  <si>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</si>
  <si>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</si>
  <si>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</si>
  <si>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</si>
  <si>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</si>
  <si>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</si>
  <si>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</si>
  <si>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</si>
  <si>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</si>
  <si>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</si>
  <si>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</si>
  <si>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</si>
  <si>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</si>
  <si>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</si>
  <si>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</si>
  <si>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</si>
  <si>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</si>
  <si>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</si>
  <si>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</si>
  <si>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</si>
  <si>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</si>
  <si>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</si>
  <si>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</si>
  <si>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</si>
  <si>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</si>
  <si>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</si>
  <si>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</si>
  <si>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</si>
  <si>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</si>
  <si>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</si>
  <si>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</si>
  <si>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</si>
  <si>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</si>
  <si>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</si>
  <si>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</si>
  <si>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</si>
  <si>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</si>
  <si>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</si>
  <si>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</si>
  <si>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</si>
  <si>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</si>
  <si>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</si>
  <si>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</si>
  <si>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</si>
  <si>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</si>
  <si>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</si>
  <si>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</si>
  <si>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</si>
  <si>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</si>
  <si>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</si>
  <si>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</si>
  <si>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</si>
  <si>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</si>
  <si>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</si>
  <si>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</si>
  <si>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</si>
  <si>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</si>
  <si>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</si>
  <si>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</si>
  <si>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</si>
  <si>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</si>
  <si>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</si>
  <si>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</si>
  <si>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</si>
  <si>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</si>
  <si>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</si>
  <si>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</si>
  <si>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</si>
  <si>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</si>
  <si>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</si>
  <si>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</si>
  <si>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</si>
  <si>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</si>
  <si>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</si>
  <si>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</si>
  <si>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</si>
  <si>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</si>
  <si>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</si>
  <si>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</si>
  <si>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</si>
  <si>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</si>
  <si>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</si>
  <si>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</si>
  <si>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</si>
  <si>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</si>
  <si>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</si>
  <si>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</si>
  <si>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</si>
  <si>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</si>
  <si>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</si>
  <si>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</si>
  <si>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</si>
  <si>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</si>
  <si>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</si>
  <si>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</si>
  <si>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</si>
  <si>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</si>
  <si>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</si>
  <si>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</si>
  <si>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</si>
  <si>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</si>
  <si>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</si>
  <si>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</si>
  <si>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</si>
  <si>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</si>
  <si>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</si>
  <si>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</si>
  <si>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</si>
  <si>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</si>
  <si>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</si>
  <si>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</si>
  <si>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</si>
  <si>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</si>
  <si>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</si>
  <si>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</si>
  <si>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</si>
  <si>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</si>
  <si>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</si>
  <si>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</si>
  <si>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</si>
  <si>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</si>
  <si>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</si>
  <si>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</si>
  <si>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</si>
  <si>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</si>
  <si>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</si>
  <si>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</si>
  <si>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</si>
  <si>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</si>
  <si>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</si>
  <si>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</si>
  <si>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</si>
  <si>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</si>
  <si>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</si>
  <si>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</si>
  <si>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</si>
  <si>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</si>
  <si>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</si>
  <si>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</si>
  <si>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</si>
  <si>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</si>
  <si>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</si>
  <si>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</si>
  <si>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</si>
  <si>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</si>
  <si>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</si>
  <si>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</si>
  <si>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</si>
  <si>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</si>
  <si>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</si>
  <si>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</si>
  <si>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</si>
  <si>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</si>
  <si>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</si>
  <si>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</si>
  <si>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</si>
  <si>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</si>
  <si>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</si>
  <si>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</si>
  <si>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</si>
  <si>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</si>
  <si>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</si>
  <si>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</si>
  <si>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</si>
  <si>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</si>
  <si>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</si>
  <si>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</si>
  <si>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</si>
  <si>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</si>
  <si>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</si>
  <si>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</si>
  <si>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</si>
  <si>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</si>
  <si>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</si>
  <si>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</si>
  <si>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</si>
  <si>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</si>
  <si>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</si>
  <si>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</si>
  <si>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</si>
  <si>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</si>
  <si>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</si>
  <si>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</si>
  <si>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</si>
  <si>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</si>
  <si>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</si>
  <si>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</si>
  <si>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</si>
  <si>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</si>
  <si>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</si>
  <si>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</si>
  <si>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</si>
  <si>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</si>
  <si>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</si>
  <si>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</si>
  <si>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</si>
  <si>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</si>
  <si>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</si>
  <si>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</si>
  <si>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</si>
  <si>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</si>
  <si>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</si>
  <si>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</si>
  <si>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</si>
  <si>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</si>
  <si>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</si>
  <si>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</si>
  <si>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</si>
  <si>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</si>
  <si>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</si>
  <si>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</si>
  <si>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</si>
  <si>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</si>
  <si>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</si>
  <si>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</si>
  <si>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</si>
  <si>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</si>
  <si>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</si>
  <si>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</si>
  <si>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</si>
  <si>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</si>
  <si>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</si>
  <si>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</si>
  <si>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</si>
  <si>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</si>
  <si>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</si>
  <si>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</si>
  <si>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</si>
  <si>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</si>
  <si>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</si>
  <si>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</si>
  <si>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</si>
  <si>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</si>
  <si>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</si>
  <si>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</si>
  <si>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</si>
  <si>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</si>
  <si>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</si>
  <si>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</si>
  <si>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</si>
  <si>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</si>
  <si>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</si>
  <si>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</si>
  <si>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</si>
  <si>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</si>
  <si>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</si>
  <si>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</si>
  <si>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</si>
  <si>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</si>
  <si>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</si>
  <si>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</si>
  <si>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</si>
  <si>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</si>
  <si>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</si>
  <si>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</si>
  <si>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</si>
  <si>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</si>
  <si>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</si>
  <si>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</si>
  <si>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</si>
  <si>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</si>
  <si>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</si>
  <si>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</si>
  <si>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</si>
  <si>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</si>
  <si>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</si>
  <si>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</si>
  <si>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</si>
  <si>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</si>
  <si>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</si>
  <si>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</si>
  <si>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</si>
  <si>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</si>
  <si>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</si>
  <si>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</si>
  <si>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</si>
  <si>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</si>
  <si>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</si>
  <si>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</si>
  <si>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</si>
  <si>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</si>
  <si>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</si>
  <si>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</si>
  <si>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</si>
  <si>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</si>
  <si>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</si>
  <si>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</si>
  <si>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</si>
  <si>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</si>
  <si>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</si>
  <si>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</si>
  <si>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</si>
  <si>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</si>
  <si>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</si>
  <si>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</si>
  <si>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</si>
  <si>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</si>
  <si>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</si>
  <si>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</si>
  <si>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</si>
  <si>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</si>
  <si>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</si>
  <si>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</si>
  <si>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</si>
  <si>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</si>
  <si>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</si>
  <si>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</si>
  <si>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</si>
  <si>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</si>
  <si>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</si>
  <si>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</si>
  <si>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</si>
  <si>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</si>
  <si>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</si>
  <si>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</si>
  <si>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</si>
  <si>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</si>
  <si>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</si>
  <si>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</si>
  <si>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</si>
  <si>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</si>
  <si>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</si>
  <si>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</si>
  <si>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</si>
  <si>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</si>
  <si>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</si>
  <si>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</si>
  <si>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</si>
  <si>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</si>
  <si>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</si>
  <si>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</si>
  <si>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</si>
  <si>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</si>
  <si>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</si>
  <si>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</si>
  <si>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</si>
  <si>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</si>
  <si>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</si>
  <si>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</si>
  <si>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</si>
  <si>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</si>
  <si>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</si>
  <si>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</si>
  <si>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</si>
  <si>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</si>
  <si>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</si>
  <si>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</si>
  <si>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</si>
  <si>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</si>
  <si>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</si>
  <si>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</si>
  <si>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</si>
  <si>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</si>
  <si>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</si>
  <si>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</si>
  <si>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</si>
  <si>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</si>
  <si>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</si>
  <si>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</si>
  <si>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</si>
  <si>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</si>
  <si>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</si>
  <si>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</si>
  <si>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</si>
  <si>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</si>
  <si>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</si>
  <si>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</si>
  <si>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</si>
  <si>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</si>
  <si>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</si>
  <si>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</si>
  <si>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</si>
  <si>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</si>
  <si>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</si>
  <si>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</si>
  <si>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</si>
  <si>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</si>
  <si>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</si>
  <si>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</si>
  <si>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</si>
  <si>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</si>
  <si>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</si>
  <si>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</si>
  <si>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</si>
  <si>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</si>
  <si>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</si>
  <si>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</si>
  <si>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</si>
  <si>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</si>
  <si>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</si>
  <si>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</si>
  <si>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</si>
  <si>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</si>
  <si>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</si>
  <si>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</si>
  <si>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</si>
  <si>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</si>
  <si>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</si>
  <si>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</si>
  <si>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</si>
  <si>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</si>
  <si>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</si>
  <si>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</si>
  <si>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</si>
  <si>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</si>
  <si>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</si>
  <si>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</si>
  <si>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</si>
  <si>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</si>
  <si>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</si>
  <si>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</si>
  <si>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</si>
  <si>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</si>
  <si>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</si>
  <si>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</si>
  <si>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</si>
  <si>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</si>
  <si>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</si>
  <si>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</si>
  <si>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</si>
  <si>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</si>
  <si>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</si>
  <si>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</si>
  <si>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</si>
  <si>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</si>
  <si>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</si>
  <si>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</si>
  <si>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</si>
  <si>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</si>
  <si>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</si>
  <si>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</si>
  <si>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</si>
  <si>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</si>
  <si>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</si>
  <si>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</si>
  <si>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</si>
  <si>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</si>
  <si>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</si>
  <si>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</si>
  <si>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</si>
  <si>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</si>
  <si>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</si>
  <si>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</si>
  <si>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</si>
  <si>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</si>
  <si>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</si>
  <si>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</si>
  <si>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</si>
  <si>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</si>
  <si>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</si>
  <si>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</si>
  <si>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</si>
  <si>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</si>
  <si>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</si>
  <si>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</si>
  <si>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</si>
  <si>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</si>
  <si>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</si>
  <si>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</si>
  <si>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</si>
  <si>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</si>
  <si>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</si>
  <si>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</si>
  <si>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</si>
  <si>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</si>
  <si>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</si>
  <si>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</si>
  <si>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</si>
  <si>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</si>
  <si>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</si>
  <si>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</si>
  <si>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</si>
  <si>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</si>
  <si>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</si>
  <si>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</si>
  <si>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</si>
  <si>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</si>
  <si>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</si>
  <si>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</si>
  <si>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</si>
  <si>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</si>
  <si>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</si>
  <si>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</si>
  <si>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</si>
  <si>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</si>
  <si>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</si>
  <si>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</si>
  <si>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</si>
  <si>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</si>
  <si>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</si>
  <si>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</si>
  <si>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</si>
  <si>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</si>
  <si>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</si>
  <si>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</si>
  <si>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</si>
  <si>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</si>
  <si>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</si>
  <si>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</si>
  <si>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</si>
  <si>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</si>
  <si>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</si>
  <si>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</si>
  <si>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</si>
  <si>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</si>
  <si>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</si>
  <si>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</si>
  <si>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</si>
  <si>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</si>
  <si>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</si>
  <si>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</si>
  <si>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</si>
  <si>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</si>
  <si>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</si>
  <si>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</si>
  <si>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</si>
  <si>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</si>
  <si>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</si>
  <si>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</si>
  <si>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</si>
  <si>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</si>
  <si>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</si>
  <si>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</si>
  <si>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</si>
  <si>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</si>
  <si>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</si>
  <si>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</si>
  <si>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</si>
  <si>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</si>
  <si>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</si>
  <si>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</si>
  <si>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</si>
  <si>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</si>
  <si>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</si>
  <si>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</si>
  <si>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</si>
  <si>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</si>
  <si>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</si>
  <si>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</si>
  <si>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</si>
  <si>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</si>
  <si>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</si>
  <si>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</si>
  <si>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</si>
  <si>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</si>
  <si>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</si>
  <si>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</si>
  <si>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</si>
  <si>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</si>
  <si>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</si>
  <si>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</si>
  <si>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</si>
  <si>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</si>
  <si>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</si>
  <si>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</si>
  <si>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</si>
  <si>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</si>
  <si>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</si>
  <si>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</si>
  <si>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</si>
  <si>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</si>
  <si>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</si>
  <si>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</si>
  <si>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</si>
  <si>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</si>
  <si>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</si>
  <si>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</si>
  <si>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</si>
  <si>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</si>
  <si>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</si>
  <si>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</si>
  <si>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</si>
  <si>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</si>
  <si>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</si>
  <si>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</si>
  <si>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</si>
  <si>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</si>
  <si>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</si>
  <si>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</si>
  <si>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</si>
  <si>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</si>
  <si>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</si>
  <si>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</si>
  <si>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</si>
  <si>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</si>
  <si>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</si>
  <si>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</si>
  <si>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</si>
  <si>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</si>
  <si>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</si>
  <si>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</si>
  <si>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</si>
  <si>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</si>
  <si>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</si>
  <si>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</si>
  <si>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</si>
  <si>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</si>
  <si>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</si>
  <si>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</si>
  <si>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</si>
  <si>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</si>
  <si>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</si>
  <si>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</si>
  <si>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</si>
  <si>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</si>
  <si>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</si>
  <si>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</si>
  <si>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</si>
  <si>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</si>
  <si>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</si>
  <si>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</si>
  <si>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</si>
  <si>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</si>
  <si>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</si>
  <si>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</si>
  <si>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</si>
  <si>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</si>
  <si>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</si>
  <si>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</si>
  <si>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</si>
  <si>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</si>
  <si>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</si>
  <si>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</si>
  <si>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</si>
  <si>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</si>
  <si>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</si>
  <si>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</si>
  <si>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</si>
  <si>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</si>
  <si>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</si>
  <si>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</si>
  <si>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</si>
  <si>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</si>
  <si>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</si>
  <si>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</si>
  <si>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</si>
  <si>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</si>
  <si>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</si>
  <si>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</si>
  <si>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</si>
  <si>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</si>
  <si>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</si>
  <si>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</si>
  <si>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</si>
  <si>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</si>
  <si>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</si>
  <si>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</si>
  <si>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</si>
  <si>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</si>
  <si>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</si>
  <si>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</si>
  <si>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</si>
  <si>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</si>
  <si>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</si>
  <si>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</si>
  <si>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</si>
  <si>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</si>
  <si>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</si>
  <si>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</si>
  <si>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</si>
  <si>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</si>
  <si>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</si>
  <si>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</si>
  <si>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</si>
  <si>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</si>
  <si>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</si>
  <si>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</si>
  <si>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</si>
  <si>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</si>
  <si>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</si>
  <si>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</si>
  <si>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</si>
  <si>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</si>
  <si>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</si>
  <si>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</si>
  <si>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</si>
  <si>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</si>
  <si>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</si>
  <si>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</si>
  <si>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</si>
  <si>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</si>
  <si>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</si>
  <si>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</si>
  <si>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</si>
  <si>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</si>
  <si>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</si>
  <si>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</si>
  <si>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</si>
  <si>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</si>
  <si>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</si>
  <si>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</si>
  <si>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</si>
  <si>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</si>
  <si>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</si>
  <si>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</si>
  <si>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</si>
  <si>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</si>
  <si>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</si>
  <si>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</si>
  <si>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</si>
  <si>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</si>
  <si>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</si>
  <si>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</si>
  <si>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</si>
  <si>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</si>
  <si>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</si>
  <si>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</si>
  <si>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</si>
  <si>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</si>
  <si>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</si>
  <si>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</si>
  <si>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</si>
  <si>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</si>
  <si>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</si>
  <si>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</si>
  <si>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</si>
  <si>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</si>
  <si>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</si>
  <si>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</si>
  <si>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</si>
  <si>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</si>
  <si>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</si>
  <si>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</si>
  <si>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</si>
  <si>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</si>
  <si>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</si>
  <si>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</si>
  <si>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</si>
  <si>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</si>
  <si>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</si>
  <si>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</si>
  <si>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</si>
  <si>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</si>
  <si>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</si>
  <si>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</si>
  <si>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</si>
  <si>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</si>
  <si>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</si>
  <si>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</si>
  <si>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</si>
  <si>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</si>
  <si>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</si>
  <si>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</si>
  <si>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</si>
  <si>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</si>
  <si>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</si>
  <si>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</si>
  <si>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</si>
  <si>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</si>
  <si>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</si>
  <si>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</si>
  <si>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</si>
  <si>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</si>
  <si>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</si>
  <si>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</si>
  <si>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</si>
  <si>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</si>
  <si>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</si>
  <si>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</si>
  <si>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</si>
  <si>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</si>
  <si>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</si>
  <si>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</si>
  <si>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</si>
  <si>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</si>
  <si>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</si>
  <si>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</si>
  <si>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</si>
  <si>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</si>
  <si>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</si>
  <si>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</si>
  <si>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</si>
  <si>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</si>
  <si>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</si>
  <si>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</si>
  <si>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</si>
  <si>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</si>
  <si>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</si>
  <si>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</si>
  <si>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</si>
  <si>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</si>
  <si>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</si>
  <si>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</si>
  <si>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</si>
  <si>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</si>
  <si>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</si>
  <si>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</si>
  <si>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</si>
  <si>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</si>
  <si>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</si>
  <si>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</si>
  <si>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</si>
  <si>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</si>
  <si>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</si>
  <si>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</si>
  <si>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</si>
  <si>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</si>
  <si>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</si>
  <si>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</si>
  <si>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</si>
  <si>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</si>
  <si>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</si>
  <si>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</si>
  <si>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</si>
  <si>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</si>
  <si>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</si>
  <si>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</si>
  <si>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</si>
  <si>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</si>
  <si>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</si>
  <si>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</si>
  <si>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</si>
  <si>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</si>
  <si>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</si>
  <si>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</si>
  <si>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</si>
  <si>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</si>
  <si>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</si>
  <si>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</si>
  <si>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</si>
  <si>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</si>
  <si>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</si>
  <si>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</si>
  <si>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</si>
  <si>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</si>
  <si>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</si>
  <si>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</si>
  <si>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</si>
  <si>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</si>
  <si>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</si>
  <si>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</si>
  <si>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</si>
  <si>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</si>
  <si>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</si>
  <si>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</si>
  <si>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</si>
  <si>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</si>
  <si>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</si>
  <si>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</si>
  <si>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</si>
  <si>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</si>
  <si>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</si>
  <si>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</si>
  <si>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</si>
  <si>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</si>
  <si>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</si>
  <si>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</si>
  <si>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</si>
  <si>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</si>
  <si>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</si>
  <si>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</si>
  <si>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</si>
  <si>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</si>
  <si>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</si>
  <si>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</si>
  <si>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</si>
  <si>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</si>
  <si>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</si>
  <si>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</si>
  <si>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</si>
  <si>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</si>
  <si>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</si>
  <si>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</si>
  <si>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</si>
  <si>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</si>
  <si>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</si>
  <si>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</si>
  <si>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</si>
  <si>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</si>
  <si>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</si>
  <si>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</si>
  <si>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</si>
  <si>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</si>
  <si>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</si>
  <si>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</si>
  <si>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</si>
  <si>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</si>
  <si>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</si>
  <si>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</si>
  <si>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</si>
  <si>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</si>
  <si>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</si>
  <si>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</si>
  <si>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</si>
  <si>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</si>
  <si>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</si>
  <si>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</si>
  <si>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</si>
  <si>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</si>
  <si>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</si>
  <si>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</si>
  <si>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</si>
  <si>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</si>
  <si>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</si>
  <si>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</si>
  <si>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</si>
  <si>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</si>
  <si>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</si>
  <si>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</si>
  <si>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</si>
  <si>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</si>
  <si>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</si>
  <si>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</si>
  <si>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</si>
  <si>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</si>
  <si>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</si>
  <si>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</si>
  <si>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</si>
  <si>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</si>
  <si>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</si>
  <si>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</si>
  <si>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</si>
  <si>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</si>
  <si>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</si>
  <si>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</si>
  <si>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</si>
  <si>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</si>
  <si>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</si>
  <si>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</si>
  <si>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</si>
  <si>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</si>
  <si>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</si>
  <si>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</si>
  <si>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</si>
  <si>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</si>
  <si>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</si>
  <si>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</si>
  <si>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</si>
  <si>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</si>
  <si>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</si>
  <si>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</si>
  <si>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</si>
  <si>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</si>
  <si>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</si>
  <si>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</si>
  <si>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</si>
  <si>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</si>
  <si>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</si>
  <si>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</si>
  <si>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</si>
  <si>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</si>
  <si>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</si>
  <si>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</si>
  <si>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</si>
  <si>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</si>
  <si>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</si>
  <si>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</si>
  <si>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</si>
  <si>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</si>
  <si>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</si>
  <si>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</si>
  <si>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</si>
  <si>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</si>
  <si>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</si>
  <si>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</si>
  <si>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</si>
  <si>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</si>
  <si>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</si>
  <si>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</si>
  <si>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</si>
  <si>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</si>
  <si>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</si>
  <si>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</si>
  <si>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</si>
  <si>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</si>
  <si>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</si>
  <si>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</si>
  <si>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</si>
  <si>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</si>
  <si>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</si>
  <si>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</si>
  <si>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</si>
  <si>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</si>
  <si>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</si>
  <si>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</si>
  <si>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</si>
  <si>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</si>
  <si>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</si>
  <si>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</si>
  <si>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</si>
  <si>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</si>
  <si>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</si>
  <si>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</si>
  <si>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</si>
  <si>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</si>
  <si>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</si>
  <si>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</si>
  <si>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</si>
  <si>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</si>
  <si>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</si>
  <si>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</si>
  <si>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</si>
  <si>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</si>
  <si>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</si>
  <si>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</si>
  <si>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</si>
  <si>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</si>
  <si>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</si>
  <si>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</si>
  <si>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</si>
  <si>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</si>
  <si>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</si>
  <si>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</si>
  <si>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</si>
  <si>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</si>
  <si>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</si>
  <si>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</si>
  <si>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</si>
  <si>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</si>
  <si>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</si>
  <si>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</si>
  <si>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</si>
  <si>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</si>
  <si>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</si>
  <si>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</si>
  <si>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</si>
  <si>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</si>
  <si>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</si>
  <si>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</si>
  <si>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</si>
  <si>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</si>
  <si>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</si>
  <si>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</si>
  <si>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</si>
  <si>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</si>
  <si>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</si>
  <si>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</si>
  <si>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</si>
  <si>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</si>
  <si>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</si>
  <si>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</si>
  <si>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</si>
  <si>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</si>
  <si>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</si>
  <si>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</si>
  <si>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</si>
  <si>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</si>
  <si>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</si>
  <si>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</si>
  <si>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</si>
  <si>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</si>
  <si>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</si>
  <si>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</si>
  <si>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</si>
  <si>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</si>
  <si>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</si>
  <si>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</si>
  <si>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</si>
  <si>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</si>
  <si>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</si>
  <si>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</si>
  <si>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</si>
  <si>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</si>
  <si>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</si>
  <si>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</si>
  <si>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</si>
  <si>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</si>
  <si>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</si>
  <si>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</si>
  <si>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</si>
  <si>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</si>
  <si>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</si>
  <si>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</si>
  <si>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</si>
  <si>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</si>
  <si>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</si>
  <si>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</si>
  <si>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</si>
  <si>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</si>
  <si>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</si>
  <si>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</si>
  <si>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</si>
  <si>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</si>
  <si>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</si>
  <si>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</si>
  <si>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</si>
  <si>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</si>
  <si>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</si>
  <si>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</si>
  <si>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</si>
  <si>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</si>
  <si>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</si>
  <si>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</si>
  <si>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</si>
  <si>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</si>
  <si>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</si>
  <si>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</si>
  <si>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</si>
  <si>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</si>
  <si>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</si>
  <si>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</si>
  <si>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</si>
  <si>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</si>
  <si>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</si>
  <si>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</si>
  <si>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</si>
  <si>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</si>
  <si>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</si>
  <si>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</si>
  <si>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</si>
  <si>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</si>
  <si>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</si>
  <si>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</si>
  <si>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</si>
  <si>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</si>
  <si>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</si>
  <si>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</si>
  <si>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</si>
  <si>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</si>
  <si>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</si>
  <si>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</si>
  <si>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</si>
  <si>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</si>
  <si>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</si>
  <si>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</si>
  <si>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</si>
  <si>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</si>
  <si>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</si>
  <si>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</si>
  <si>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</si>
  <si>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</si>
  <si>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</si>
  <si>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</si>
  <si>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</si>
  <si>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</si>
  <si>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</si>
  <si>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</si>
  <si>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</si>
  <si>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</si>
  <si>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</si>
  <si>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</si>
  <si>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</si>
  <si>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</si>
  <si>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</si>
  <si>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</si>
  <si>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</si>
  <si>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</si>
  <si>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</si>
  <si>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</si>
  <si>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</si>
  <si>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</si>
  <si>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</si>
  <si>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</si>
  <si>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</si>
  <si>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</si>
  <si>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</si>
  <si>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</si>
  <si>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</si>
  <si>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</si>
  <si>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</si>
  <si>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</si>
  <si>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</si>
  <si>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</si>
  <si>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</si>
  <si>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</si>
  <si>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</si>
  <si>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</si>
  <si>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</si>
  <si>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</si>
  <si>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</si>
  <si>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</si>
  <si>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</si>
  <si>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</si>
  <si>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</si>
  <si>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</si>
  <si>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</si>
  <si>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</si>
  <si>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</si>
  <si>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</si>
  <si>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</si>
  <si>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</si>
  <si>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</si>
  <si>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</si>
  <si>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</si>
  <si>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</si>
  <si>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</si>
  <si>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</si>
  <si>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</si>
  <si>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</si>
  <si>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</si>
  <si>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</si>
  <si>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</si>
  <si>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</si>
  <si>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</si>
  <si>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</si>
  <si>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</si>
  <si>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</si>
  <si>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</si>
  <si>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</si>
  <si>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</si>
  <si>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</si>
  <si>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</si>
  <si>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</si>
  <si>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</si>
  <si>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</si>
  <si>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</si>
  <si>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</si>
  <si>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</si>
  <si>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</si>
  <si>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</si>
  <si>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</si>
  <si>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</si>
  <si>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</si>
  <si>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</si>
  <si>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</si>
  <si>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</si>
  <si>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</si>
  <si>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</si>
  <si>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</si>
  <si>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</si>
  <si>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</si>
  <si>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</si>
  <si>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</si>
  <si>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</si>
  <si>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</si>
  <si>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</si>
  <si>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</si>
  <si>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</si>
  <si>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</si>
  <si>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</si>
  <si>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</si>
  <si>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</si>
  <si>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</si>
  <si>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</si>
  <si>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</si>
  <si>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</si>
  <si>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</si>
  <si>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</si>
  <si>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</si>
  <si>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</si>
  <si>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</si>
  <si>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</si>
  <si>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</si>
  <si>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</si>
  <si>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</si>
  <si>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</si>
  <si>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</si>
  <si>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</si>
  <si>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</si>
  <si>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</si>
  <si>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</si>
  <si>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</si>
  <si>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</si>
  <si>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</si>
  <si>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</si>
  <si>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</si>
  <si>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</si>
  <si>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</si>
  <si>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</si>
  <si>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</si>
  <si>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</si>
  <si>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</si>
  <si>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</si>
  <si>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</si>
  <si>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</si>
  <si>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</si>
  <si>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</si>
  <si>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</si>
  <si>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</si>
  <si>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</si>
  <si>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</si>
  <si>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</si>
  <si>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</si>
  <si>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</si>
  <si>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</si>
  <si>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</si>
  <si>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</si>
  <si>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</si>
  <si>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</si>
  <si>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</si>
  <si>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</si>
  <si>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</si>
  <si>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</si>
  <si>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</si>
  <si>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</si>
  <si>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</si>
  <si>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</si>
  <si>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</si>
  <si>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</si>
  <si>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</si>
  <si>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</si>
  <si>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</si>
  <si>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</si>
  <si>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</si>
  <si>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</si>
  <si>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</si>
  <si>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</si>
  <si>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</si>
  <si>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</si>
  <si>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</si>
  <si>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</si>
  <si>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</si>
  <si>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</si>
  <si>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</si>
  <si>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</si>
  <si>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</si>
  <si>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</si>
  <si>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</si>
  <si>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</si>
  <si>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</si>
  <si>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</si>
  <si>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</si>
  <si>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</si>
  <si>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</si>
  <si>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</si>
  <si>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</si>
  <si>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</si>
  <si>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</si>
  <si>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</si>
  <si>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</si>
  <si>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</si>
  <si>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</si>
  <si>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</si>
  <si>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</si>
  <si>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</si>
  <si>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</si>
  <si>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</si>
  <si>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</si>
  <si>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</si>
  <si>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</si>
  <si>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</si>
  <si>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</si>
  <si>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</si>
  <si>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</si>
  <si>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</si>
  <si>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</si>
  <si>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</si>
  <si>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</si>
  <si>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</si>
  <si>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</si>
  <si>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</si>
  <si>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</si>
  <si>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</si>
  <si>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</si>
  <si>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</si>
  <si>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</si>
  <si>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</si>
  <si>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</si>
  <si>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</si>
  <si>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</si>
  <si>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</si>
  <si>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</si>
  <si>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</si>
  <si>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</si>
  <si>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</si>
  <si>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</si>
  <si>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</si>
  <si>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</si>
  <si>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</si>
  <si>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</si>
  <si>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</si>
  <si>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</si>
  <si>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</si>
  <si>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</si>
  <si>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</si>
  <si>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</si>
  <si>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</si>
  <si>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</si>
  <si>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</si>
  <si>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</si>
  <si>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</si>
  <si>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</si>
  <si>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</si>
  <si>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</si>
  <si>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</si>
  <si>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</si>
  <si>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</si>
  <si>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</si>
  <si>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</si>
  <si>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</si>
  <si>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</si>
  <si>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</si>
  <si>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</si>
  <si>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</si>
  <si>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</si>
  <si>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</si>
  <si>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</si>
  <si>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</si>
  <si>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</si>
  <si>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</si>
  <si>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</si>
  <si>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</si>
  <si>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</si>
  <si>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</si>
  <si>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</si>
  <si>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</si>
  <si>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</si>
  <si>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</si>
  <si>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</si>
  <si>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</si>
  <si>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</si>
  <si>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</si>
  <si>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</si>
  <si>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</si>
  <si>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</si>
  <si>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</si>
  <si>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</si>
  <si>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</si>
  <si>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</si>
  <si>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</si>
  <si>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</si>
  <si>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</si>
  <si>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</si>
  <si>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</si>
  <si>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</si>
  <si>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</si>
  <si>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</si>
  <si>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</si>
  <si>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</si>
  <si>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</si>
  <si>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</si>
  <si>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</si>
  <si>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</si>
  <si>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</si>
  <si>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</si>
  <si>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</si>
  <si>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</si>
  <si>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</si>
  <si>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</si>
  <si>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</si>
  <si>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</si>
  <si>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</si>
  <si>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</si>
  <si>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</si>
  <si>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</si>
  <si>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</si>
  <si>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</si>
  <si>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</si>
  <si>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</si>
  <si>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</si>
  <si>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</si>
  <si>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</si>
  <si>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</si>
  <si>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</si>
  <si>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</si>
  <si>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</si>
  <si>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</si>
  <si>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</si>
  <si>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</si>
  <si>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</si>
  <si>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</si>
  <si>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</si>
  <si>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</si>
  <si>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</si>
  <si>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</si>
  <si>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</si>
  <si>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</si>
  <si>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</si>
  <si>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</si>
  <si>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</si>
  <si>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</si>
  <si>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</si>
  <si>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</si>
  <si>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</si>
  <si>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</si>
  <si>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</si>
  <si>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</si>
  <si>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</si>
  <si>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</si>
  <si>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</si>
  <si>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</si>
  <si>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</si>
  <si>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</si>
  <si>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</si>
  <si>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</si>
  <si>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</si>
  <si>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</si>
  <si>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</si>
  <si>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</si>
  <si>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</si>
  <si>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</si>
  <si>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</si>
  <si>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</si>
  <si>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</si>
  <si>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</si>
  <si>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</si>
  <si>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</si>
  <si>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</si>
  <si>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</si>
  <si>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</si>
  <si>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</si>
  <si>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</si>
  <si>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</si>
  <si>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</si>
  <si>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</si>
  <si>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</si>
  <si>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</si>
  <si>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</si>
  <si>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</si>
  <si>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</si>
  <si>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</si>
  <si>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</si>
  <si>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</si>
  <si>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</si>
  <si>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</si>
  <si>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</si>
  <si>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</si>
  <si>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</si>
  <si>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</si>
  <si>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</si>
  <si>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</si>
  <si>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</si>
  <si>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</si>
  <si>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</si>
  <si>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</si>
  <si>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</si>
  <si>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</si>
  <si>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</si>
  <si>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</si>
  <si>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</si>
  <si>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</si>
  <si>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</si>
  <si>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</si>
  <si>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</si>
  <si>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</si>
  <si>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</si>
  <si>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</si>
  <si>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</si>
  <si>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</si>
  <si>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</si>
  <si>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</si>
  <si>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</si>
  <si>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</si>
  <si>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</si>
  <si>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</si>
  <si>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</si>
  <si>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</si>
  <si>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</si>
  <si>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</si>
  <si>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</si>
  <si>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</si>
  <si>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</si>
  <si>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</si>
  <si>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</si>
  <si>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</si>
  <si>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</si>
  <si>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</si>
  <si>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</si>
  <si>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</si>
  <si>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</si>
  <si>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</si>
  <si>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</si>
  <si>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</si>
  <si>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</si>
  <si>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</si>
  <si>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</si>
  <si>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</si>
  <si>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</si>
  <si>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</si>
  <si>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</si>
  <si>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</si>
  <si>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</si>
  <si>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</si>
  <si>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</si>
  <si>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</si>
  <si>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</si>
  <si>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</si>
  <si>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</si>
  <si>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</si>
  <si>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</si>
  <si>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</si>
  <si>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</si>
  <si>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</si>
  <si>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</si>
  <si>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</si>
  <si>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</si>
  <si>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</si>
  <si>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</si>
  <si>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</si>
  <si>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</si>
  <si>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</si>
  <si>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</si>
  <si>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</si>
  <si>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</si>
  <si>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</si>
  <si>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</si>
  <si>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</si>
  <si>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</si>
  <si>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</si>
  <si>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</si>
  <si>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</si>
  <si>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</si>
  <si>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</si>
  <si>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</si>
  <si>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</si>
  <si>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</si>
  <si>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</si>
  <si>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</si>
  <si>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</si>
  <si>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</si>
  <si>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</si>
  <si>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</si>
  <si>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</si>
  <si>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</si>
  <si>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</si>
  <si>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</si>
  <si>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</si>
  <si>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</si>
  <si>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</si>
  <si>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</si>
  <si>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</si>
  <si>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</si>
  <si>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</si>
  <si>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</si>
  <si>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</si>
  <si>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</si>
  <si>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</si>
  <si>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</si>
  <si>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</si>
  <si>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</si>
  <si>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</si>
  <si>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</si>
  <si>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</si>
  <si>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</si>
  <si>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</si>
  <si>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</si>
  <si>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</si>
  <si>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</si>
  <si>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</si>
  <si>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</si>
  <si>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</si>
  <si>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</si>
  <si>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</si>
  <si>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</si>
  <si>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</si>
  <si>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</si>
  <si>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</si>
  <si>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</si>
  <si>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</si>
  <si>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</si>
  <si>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</si>
  <si>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</si>
  <si>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</si>
  <si>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</si>
  <si>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</si>
  <si>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</si>
  <si>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</si>
  <si>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</si>
  <si>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</si>
  <si>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</si>
  <si>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</si>
  <si>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</si>
  <si>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</si>
  <si>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</si>
  <si>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</si>
  <si>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</si>
  <si>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</si>
  <si>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</si>
  <si>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</si>
  <si>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</si>
  <si>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</si>
  <si>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</si>
  <si>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</si>
  <si>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</si>
  <si>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</si>
  <si>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</si>
  <si>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</si>
  <si>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</si>
  <si>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</si>
  <si>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</si>
  <si>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</si>
  <si>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</si>
  <si>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</si>
  <si>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</si>
  <si>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</si>
  <si>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</si>
  <si>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</si>
  <si>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</si>
  <si>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</si>
  <si>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</si>
  <si>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</si>
  <si>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</si>
  <si>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</si>
  <si>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</si>
  <si>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</si>
  <si>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</si>
  <si>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</si>
  <si>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</si>
  <si>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</si>
  <si>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</si>
  <si>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</si>
  <si>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</si>
  <si>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</si>
  <si>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</si>
  <si>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</si>
  <si>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</si>
  <si>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</si>
  <si>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</si>
  <si>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</si>
  <si>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</si>
  <si>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</si>
  <si>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</si>
  <si>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</si>
  <si>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</si>
  <si>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</si>
  <si>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</si>
  <si>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</si>
  <si>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</si>
  <si>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</si>
  <si>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</si>
  <si>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</si>
  <si>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</si>
  <si>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</si>
  <si>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</si>
  <si>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</si>
  <si>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</si>
  <si>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</si>
  <si>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</si>
  <si>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</si>
  <si>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</si>
  <si>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</si>
  <si>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</si>
  <si>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</si>
  <si>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</si>
  <si>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</si>
  <si>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</si>
  <si>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</si>
  <si>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</si>
  <si>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</si>
  <si>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</si>
  <si>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</si>
  <si>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</si>
  <si>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</si>
  <si>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</si>
  <si>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</si>
  <si>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</si>
  <si>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</si>
  <si>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</si>
  <si>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</si>
  <si>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</si>
  <si>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</si>
  <si>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</si>
  <si>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</si>
  <si>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</si>
  <si>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</si>
  <si>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</si>
  <si>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</si>
  <si>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</si>
  <si>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</si>
  <si>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</si>
  <si>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</si>
  <si>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</si>
  <si>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</si>
  <si>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</si>
  <si>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</si>
  <si>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</si>
  <si>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</si>
  <si>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</si>
  <si>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</si>
  <si>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</si>
  <si>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</si>
  <si>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</si>
  <si>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</si>
  <si>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</si>
  <si>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</si>
  <si>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</si>
  <si>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</si>
  <si>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</si>
  <si>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</si>
  <si>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</si>
  <si>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</si>
  <si>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</si>
  <si>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</si>
  <si>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</si>
  <si>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</si>
  <si>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</si>
  <si>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</si>
  <si>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</si>
  <si>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</si>
  <si>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</si>
  <si>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</si>
  <si>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</si>
  <si>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</si>
  <si>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</si>
  <si>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</si>
  <si>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</si>
  <si>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</si>
  <si>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</si>
  <si>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</si>
  <si>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</si>
  <si>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</si>
  <si>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</si>
  <si>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</si>
  <si>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</si>
  <si>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</si>
  <si>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</si>
  <si>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</si>
  <si>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</si>
  <si>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</si>
  <si>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</si>
  <si>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</si>
  <si>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</si>
  <si>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</si>
  <si>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</si>
  <si>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</si>
  <si>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</si>
  <si>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</si>
  <si>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</si>
  <si>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</si>
  <si>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</si>
  <si>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</si>
  <si>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</si>
  <si>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</si>
  <si>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</si>
  <si>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</si>
  <si>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</si>
  <si>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</si>
  <si>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</si>
  <si>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</si>
  <si>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</si>
  <si>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</si>
  <si>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</si>
  <si>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</si>
  <si>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</si>
  <si>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</si>
  <si>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</si>
  <si>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</si>
  <si>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</si>
  <si>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</si>
  <si>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</si>
  <si>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</si>
  <si>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</si>
  <si>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</si>
  <si>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</si>
  <si>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</si>
  <si>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</si>
  <si>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</si>
  <si>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</si>
  <si>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</si>
  <si>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</si>
  <si>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</si>
  <si>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</si>
  <si>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</si>
  <si>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</si>
  <si>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</si>
  <si>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</si>
  <si>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</si>
  <si>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</si>
  <si>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</si>
  <si>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</si>
  <si>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</si>
  <si>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</si>
  <si>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</si>
  <si>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</si>
  <si>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</si>
  <si>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</si>
  <si>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</si>
  <si>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</si>
  <si>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</si>
  <si>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</si>
  <si>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</si>
  <si>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</si>
  <si>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</si>
  <si>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</si>
  <si>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</si>
  <si>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</si>
  <si>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</si>
  <si>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</si>
  <si>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</si>
  <si>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</si>
  <si>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</si>
  <si>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</si>
  <si>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</si>
  <si>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</si>
  <si>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</si>
  <si>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</si>
  <si>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</si>
  <si>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</si>
  <si>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</si>
  <si>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</si>
  <si>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</si>
  <si>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</si>
  <si>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</si>
  <si>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</si>
  <si>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</si>
  <si>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</si>
  <si>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</si>
  <si>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</si>
  <si>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</si>
  <si>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</si>
  <si>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</si>
  <si>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</si>
  <si>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</si>
  <si>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</si>
  <si>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</si>
  <si>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</si>
  <si>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</si>
  <si>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</si>
  <si>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</si>
  <si>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</si>
  <si>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</si>
  <si>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</si>
  <si>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</si>
  <si>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</si>
  <si>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</si>
  <si>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</si>
  <si>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</si>
  <si>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</si>
  <si>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</si>
  <si>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</si>
  <si>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</si>
  <si>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</si>
  <si>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</si>
  <si>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</si>
  <si>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</si>
  <si>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</si>
  <si>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</si>
  <si>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</si>
  <si>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</si>
  <si>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</si>
  <si>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</si>
  <si>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</si>
  <si>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</si>
  <si>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</si>
  <si>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</si>
  <si>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</si>
  <si>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</si>
  <si>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</si>
  <si>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</si>
  <si>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</si>
  <si>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</si>
  <si>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</si>
  <si>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</si>
  <si>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</si>
  <si>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</si>
  <si>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</si>
  <si>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</si>
  <si>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</si>
  <si>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</si>
  <si>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</si>
  <si>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</si>
  <si>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</si>
  <si>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</si>
  <si>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</si>
  <si>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</si>
  <si>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</si>
  <si>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</si>
  <si>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</si>
  <si>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</si>
  <si>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</si>
  <si>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</si>
  <si>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</si>
  <si>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</si>
  <si>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</si>
  <si>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</si>
  <si>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</si>
  <si>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</si>
  <si>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</si>
  <si>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</si>
  <si>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</si>
  <si>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</si>
  <si>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</si>
  <si>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</si>
  <si>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</si>
  <si>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</si>
  <si>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</si>
  <si>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</si>
  <si>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</si>
  <si>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</si>
  <si>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</si>
  <si>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</si>
  <si>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</si>
  <si>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</si>
  <si>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</si>
  <si>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</si>
  <si>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</si>
  <si>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</si>
  <si>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</si>
  <si>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</si>
  <si>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</si>
  <si>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</si>
  <si>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</si>
  <si>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</si>
  <si>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</si>
  <si>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</si>
  <si>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</si>
  <si>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</si>
  <si>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</si>
  <si>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</si>
  <si>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</si>
  <si>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</si>
  <si>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</si>
  <si>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</si>
  <si>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</si>
  <si>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</si>
  <si>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</si>
  <si>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</si>
  <si>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</si>
  <si>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</si>
  <si>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</si>
  <si>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</si>
  <si>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</si>
  <si>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</si>
  <si>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</si>
  <si>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</si>
  <si>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</si>
  <si>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</si>
  <si>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</si>
  <si>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</si>
  <si>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</si>
  <si>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</si>
  <si>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</si>
  <si>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</si>
  <si>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</si>
  <si>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</si>
  <si>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</si>
  <si>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</si>
  <si>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</si>
  <si>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</si>
  <si>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</si>
  <si>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</si>
  <si>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</si>
  <si>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</si>
  <si>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</si>
  <si>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</si>
  <si>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</si>
  <si>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</si>
  <si>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</si>
  <si>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</si>
  <si>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</si>
  <si>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</si>
  <si>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</si>
  <si>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</si>
  <si>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</si>
  <si>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</si>
  <si>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</si>
  <si>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</si>
  <si>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</si>
  <si>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</si>
  <si>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</si>
  <si>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</si>
  <si>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</si>
  <si>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</si>
  <si>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</si>
  <si>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</si>
  <si>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</si>
  <si>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</si>
  <si>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</si>
  <si>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</si>
  <si>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</si>
  <si>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</si>
  <si>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</si>
  <si>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</si>
  <si>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</si>
  <si>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</si>
  <si>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</si>
  <si>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</si>
  <si>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</si>
  <si>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</si>
  <si>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</si>
  <si>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</si>
  <si>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</si>
  <si>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</si>
  <si>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</si>
  <si>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</si>
  <si>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</si>
  <si>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</si>
  <si>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</si>
  <si>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</si>
  <si>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</si>
  <si>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</si>
  <si>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</si>
  <si>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</si>
  <si>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</si>
  <si>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</si>
  <si>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</si>
  <si>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</si>
  <si>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</si>
  <si>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</si>
  <si>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</si>
  <si>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</si>
  <si>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</si>
  <si>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</si>
  <si>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</si>
  <si>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</si>
  <si>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</si>
  <si>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</si>
  <si>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</si>
  <si>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</si>
  <si>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</si>
  <si>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</si>
  <si>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</si>
  <si>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</si>
  <si>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</si>
  <si>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</si>
  <si>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</si>
  <si>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</si>
  <si>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</si>
  <si>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</si>
  <si>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</si>
  <si>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</si>
  <si>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</si>
  <si>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</si>
  <si>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</si>
  <si>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</si>
  <si>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</si>
  <si>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</si>
  <si>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</si>
  <si>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</si>
  <si>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</si>
  <si>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</si>
  <si>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</si>
  <si>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</si>
  <si>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</si>
  <si>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</si>
  <si>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</si>
  <si>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</si>
  <si>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</si>
  <si>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</si>
  <si>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</si>
  <si>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</si>
  <si>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</si>
  <si>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</si>
  <si>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</si>
  <si>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</si>
  <si>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</si>
  <si>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</si>
  <si>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</si>
  <si>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</si>
  <si>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</si>
  <si>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</si>
  <si>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</si>
  <si>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</si>
  <si>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</si>
  <si>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</si>
  <si>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</si>
  <si>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</si>
  <si>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</si>
  <si>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</si>
  <si>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</si>
  <si>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</si>
  <si>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</si>
  <si>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</si>
  <si>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</si>
  <si>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</si>
  <si>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</si>
  <si>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</si>
  <si>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</si>
  <si>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</si>
  <si>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</si>
  <si>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</si>
  <si>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</si>
  <si>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</si>
  <si>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</si>
  <si>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</si>
  <si>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</si>
  <si>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</si>
  <si>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</si>
  <si>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</si>
  <si>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</si>
  <si>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</si>
  <si>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</si>
  <si>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</si>
  <si>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</si>
  <si>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</si>
  <si>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</si>
  <si>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</si>
  <si>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</si>
  <si>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</si>
  <si>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</si>
  <si>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</si>
  <si>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</si>
  <si>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</si>
  <si>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</si>
  <si>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</si>
  <si>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</si>
  <si>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</si>
  <si>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</si>
  <si>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</si>
  <si>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</si>
  <si>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</si>
  <si>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</si>
  <si>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</si>
  <si>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</si>
  <si>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</si>
  <si>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</si>
  <si>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</si>
  <si>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</si>
  <si>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</si>
  <si>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</si>
  <si>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</si>
  <si>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</si>
  <si>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</si>
  <si>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</si>
  <si>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</si>
  <si>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</si>
  <si>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</si>
  <si>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</si>
  <si>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</si>
  <si>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</si>
  <si>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</si>
  <si>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</si>
  <si>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</si>
  <si>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</si>
  <si>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</si>
  <si>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</si>
  <si>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</si>
  <si>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</si>
  <si>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</si>
  <si>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</si>
  <si>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</si>
  <si>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</si>
  <si>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</si>
  <si>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</si>
  <si>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</si>
  <si>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</si>
  <si>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</si>
  <si>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</si>
  <si>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</si>
  <si>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</si>
  <si>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</si>
  <si>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</si>
  <si>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</si>
  <si>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</si>
  <si>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</si>
  <si>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</si>
  <si>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</si>
  <si>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</si>
  <si>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</si>
  <si>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</si>
  <si>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</si>
  <si>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</si>
  <si>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</si>
  <si>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</si>
  <si>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</si>
  <si>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</si>
  <si>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</si>
  <si>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</si>
  <si>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</si>
  <si>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</si>
  <si>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</si>
  <si>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</si>
  <si>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</si>
  <si>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</si>
  <si>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</si>
  <si>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</si>
  <si>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</si>
  <si>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</si>
  <si>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</si>
  <si>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</si>
  <si>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</si>
  <si>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</si>
  <si>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</si>
  <si>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</si>
  <si>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</si>
  <si>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</si>
  <si>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</si>
  <si>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</si>
  <si>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</si>
  <si>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</si>
  <si>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</si>
  <si>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</si>
  <si>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</si>
  <si>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</si>
  <si>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</si>
  <si>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</si>
  <si>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</si>
  <si>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</si>
  <si>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</si>
  <si>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</si>
  <si>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</si>
  <si>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</si>
  <si>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</si>
  <si>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</si>
  <si>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</si>
  <si>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</si>
  <si>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</si>
  <si>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</si>
  <si>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</si>
  <si>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</si>
  <si>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</si>
  <si>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</si>
  <si>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</si>
  <si>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</si>
  <si>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</si>
  <si>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</si>
  <si>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</si>
  <si>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</si>
  <si>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</si>
  <si>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</si>
  <si>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</si>
  <si>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</si>
  <si>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</si>
  <si>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</si>
  <si>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</si>
  <si>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</si>
  <si>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</si>
  <si>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</si>
  <si>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</si>
  <si>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</si>
  <si>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</si>
  <si>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</si>
  <si>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</si>
  <si>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</si>
  <si>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</si>
  <si>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</si>
  <si>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</si>
  <si>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</si>
  <si>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</si>
  <si>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</si>
  <si>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</si>
  <si>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</si>
  <si>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</si>
  <si>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</si>
  <si>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</si>
  <si>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</si>
  <si>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</si>
  <si>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</si>
  <si>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</si>
  <si>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</si>
  <si>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</si>
  <si>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</si>
  <si>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</si>
  <si>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</si>
  <si>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</si>
  <si>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</si>
  <si>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</si>
  <si>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</si>
  <si>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</si>
  <si>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</si>
  <si>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</si>
  <si>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</si>
  <si>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</si>
  <si>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</si>
  <si>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</si>
  <si>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</si>
  <si>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</si>
  <si>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</si>
  <si>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</si>
  <si>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</si>
  <si>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</si>
  <si>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</si>
  <si>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</si>
  <si>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</si>
  <si>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</si>
  <si>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</si>
  <si>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</si>
  <si>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</si>
  <si>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</si>
  <si>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</si>
  <si>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</si>
  <si>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</si>
  <si>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</si>
  <si>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</si>
  <si>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</si>
  <si>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</si>
  <si>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</si>
  <si>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</si>
  <si>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</si>
  <si>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</si>
  <si>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</si>
  <si>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</si>
  <si>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</si>
  <si>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</si>
  <si>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</si>
  <si>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</si>
  <si>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</si>
  <si>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</si>
  <si>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</si>
  <si>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</si>
  <si>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</si>
  <si>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</si>
  <si>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</si>
  <si>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</si>
  <si>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</si>
  <si>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</si>
  <si>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</si>
  <si>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</si>
  <si>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</si>
  <si>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</si>
  <si>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</si>
  <si>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</si>
  <si>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</si>
  <si>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</si>
  <si>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</si>
  <si>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</si>
  <si>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</si>
  <si>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</si>
  <si>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</si>
  <si>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</si>
  <si>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</si>
  <si>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</si>
  <si>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</si>
  <si>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</si>
  <si>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</si>
  <si>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</si>
  <si>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</si>
  <si>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</si>
  <si>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</si>
  <si>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</si>
  <si>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</si>
  <si>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</si>
  <si>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</si>
  <si>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</si>
  <si>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</si>
  <si>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</si>
  <si>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</si>
  <si>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</si>
  <si>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</si>
  <si>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</si>
  <si>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</si>
  <si>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</si>
  <si>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</si>
  <si>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</si>
  <si>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</si>
  <si>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</si>
  <si>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</si>
  <si>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</si>
  <si>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</si>
  <si>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</si>
  <si>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</si>
  <si>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</si>
  <si>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</si>
  <si>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</si>
  <si>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</si>
  <si>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</si>
  <si>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</si>
  <si>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</si>
  <si>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</si>
  <si>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</si>
  <si>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</si>
  <si>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</si>
  <si>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</si>
  <si>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</si>
  <si>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</si>
  <si>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</si>
  <si>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</si>
  <si>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</si>
  <si>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</si>
  <si>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</si>
  <si>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</si>
  <si>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</si>
  <si>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</si>
  <si>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</si>
  <si>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</si>
  <si>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</si>
  <si>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</si>
  <si>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</si>
  <si>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</si>
  <si>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</si>
  <si>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</si>
  <si>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</si>
  <si>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</si>
  <si>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</si>
  <si>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</si>
  <si>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</si>
  <si>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</si>
  <si>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</si>
  <si>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</si>
  <si>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</si>
  <si>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</si>
  <si>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</si>
  <si>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</si>
  <si>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</si>
  <si>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</si>
  <si>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</si>
  <si>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</si>
  <si>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</si>
  <si>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</si>
  <si>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</si>
  <si>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</si>
  <si>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</si>
  <si>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</si>
  <si>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</si>
  <si>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</si>
  <si>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</si>
  <si>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</si>
  <si>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</si>
  <si>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</si>
  <si>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</si>
  <si>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</si>
  <si>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</si>
  <si>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</si>
  <si>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</si>
  <si>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</si>
  <si>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</si>
  <si>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</si>
  <si>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</si>
  <si>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</si>
  <si>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</si>
  <si>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</si>
  <si>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</si>
  <si>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</si>
  <si>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</si>
  <si>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</si>
  <si>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</si>
  <si>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</si>
  <si>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</si>
  <si>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</si>
  <si>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</si>
  <si>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</si>
  <si>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</si>
  <si>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</si>
  <si>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</si>
  <si>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</si>
  <si>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</si>
  <si>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</si>
  <si>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</si>
  <si>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</si>
  <si>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</si>
  <si>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</si>
  <si>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</si>
  <si>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</si>
  <si>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</si>
  <si>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</si>
  <si>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</si>
  <si>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</si>
  <si>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</si>
  <si>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</si>
  <si>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</si>
  <si>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</si>
  <si>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</si>
  <si>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</si>
  <si>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</si>
  <si>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</si>
  <si>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</si>
  <si>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</si>
  <si>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</si>
  <si>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</si>
  <si>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</si>
  <si>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</si>
  <si>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</si>
  <si>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</si>
  <si>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</si>
  <si>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</si>
  <si>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</si>
  <si>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</si>
  <si>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</si>
  <si>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</si>
  <si>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</si>
  <si>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</si>
  <si>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</si>
  <si>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</si>
  <si>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</si>
  <si>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</si>
  <si>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</si>
  <si>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</si>
  <si>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</si>
  <si>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</si>
  <si>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</si>
  <si>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</si>
  <si>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</si>
  <si>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</si>
  <si>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</si>
  <si>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</si>
  <si>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</si>
  <si>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</si>
  <si>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</si>
  <si>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</si>
  <si>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</si>
  <si>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</si>
  <si>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</si>
  <si>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</si>
  <si>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</si>
  <si>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</si>
  <si>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</si>
  <si>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</si>
  <si>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</si>
  <si>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</si>
  <si>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</si>
  <si>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</si>
  <si>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</si>
  <si>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</si>
  <si>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</si>
  <si>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</si>
  <si>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</si>
  <si>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</si>
  <si>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</si>
  <si>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</si>
  <si>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</si>
  <si>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</si>
  <si>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</si>
  <si>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</si>
  <si>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</si>
  <si>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</si>
  <si>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</si>
  <si>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</si>
  <si>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</si>
  <si>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</si>
  <si>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</si>
  <si>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</si>
  <si>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</si>
  <si>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</si>
  <si>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</si>
  <si>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</si>
  <si>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</si>
  <si>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</si>
  <si>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</si>
  <si>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</si>
  <si>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</si>
  <si>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</si>
  <si>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</si>
  <si>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</si>
  <si>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</si>
  <si>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</si>
  <si>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</si>
  <si>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</si>
  <si>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</si>
  <si>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</si>
  <si>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</si>
  <si>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</si>
  <si>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</si>
  <si>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</si>
  <si>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</si>
  <si>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</si>
  <si>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</si>
  <si>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</si>
  <si>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</si>
  <si>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</si>
  <si>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</si>
  <si>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</si>
  <si>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</si>
  <si>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</si>
  <si>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</si>
  <si>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</si>
  <si>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</si>
  <si>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</si>
  <si>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</si>
  <si>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</si>
  <si>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</si>
  <si>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</si>
  <si>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</si>
  <si>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</si>
  <si>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</si>
  <si>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</si>
  <si>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</si>
  <si>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</si>
  <si>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</si>
  <si>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</si>
  <si>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</si>
  <si>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</si>
  <si>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</si>
  <si>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</si>
  <si>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</si>
  <si>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</si>
  <si>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</si>
  <si>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</si>
  <si>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</si>
  <si>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</si>
  <si>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</si>
  <si>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</si>
  <si>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</si>
  <si>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</si>
  <si>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</si>
  <si>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</si>
  <si>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</si>
  <si>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</si>
  <si>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</si>
  <si>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</si>
  <si>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</si>
  <si>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</si>
  <si>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</si>
  <si>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</si>
  <si>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</si>
  <si>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</si>
  <si>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</si>
  <si>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</si>
  <si>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</si>
  <si>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</si>
  <si>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</si>
  <si>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</si>
  <si>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</si>
  <si>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</si>
  <si>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</si>
  <si>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</si>
  <si>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</si>
  <si>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</si>
  <si>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</si>
  <si>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</si>
  <si>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</si>
  <si>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</si>
  <si>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</si>
  <si>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</si>
  <si>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</si>
  <si>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</si>
  <si>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</si>
  <si>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</si>
  <si>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</si>
  <si>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</si>
  <si>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</si>
  <si>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</si>
  <si>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</si>
  <si>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</si>
  <si>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</si>
  <si>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</si>
  <si>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</si>
  <si>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</si>
  <si>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</si>
  <si>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</si>
  <si>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</si>
  <si>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</si>
  <si>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</si>
  <si>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</si>
  <si>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</si>
  <si>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</si>
  <si>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</si>
  <si>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</si>
  <si>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</si>
  <si>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</si>
  <si>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</si>
  <si>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</si>
  <si>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</si>
  <si>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</si>
  <si>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</si>
  <si>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</si>
  <si>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</si>
  <si>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</si>
  <si>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</si>
  <si>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</si>
  <si>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</si>
  <si>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</si>
  <si>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</si>
  <si>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</si>
  <si>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</si>
  <si>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</si>
  <si>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</si>
  <si>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</si>
  <si>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</si>
  <si>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</si>
  <si>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</si>
  <si>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</si>
  <si>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</si>
  <si>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</si>
  <si>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</si>
  <si>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</si>
  <si>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</si>
  <si>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</si>
  <si>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</si>
  <si>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</si>
  <si>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</si>
  <si>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</si>
  <si>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</si>
  <si>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</si>
  <si>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</si>
  <si>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</si>
  <si>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</si>
  <si>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</si>
  <si>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</si>
  <si>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</si>
  <si>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</si>
  <si>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</si>
  <si>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</si>
  <si>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</si>
  <si>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</si>
  <si>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</si>
  <si>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</si>
  <si>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</si>
  <si>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</si>
  <si>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</si>
  <si>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</si>
  <si>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</si>
  <si>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</si>
  <si>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</si>
  <si>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</si>
  <si>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</si>
  <si>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</si>
  <si>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</si>
  <si>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</si>
  <si>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</si>
  <si>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</si>
  <si>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</si>
  <si>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</si>
  <si>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</si>
  <si>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</si>
  <si>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</si>
  <si>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</si>
  <si>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</si>
  <si>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</si>
  <si>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</si>
  <si>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</si>
  <si>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</si>
  <si>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</si>
  <si>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</si>
  <si>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</si>
  <si>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</si>
  <si>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</si>
  <si>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</si>
  <si>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</si>
  <si>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</si>
  <si>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</si>
  <si>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</si>
  <si>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</si>
  <si>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</si>
  <si>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</si>
  <si>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</si>
  <si>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</si>
  <si>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</si>
  <si>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</si>
  <si>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</si>
  <si>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</si>
  <si>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</si>
  <si>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</si>
  <si>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</si>
  <si>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</si>
  <si>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</si>
  <si>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</si>
  <si>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</si>
  <si>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</si>
  <si>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</si>
  <si>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</si>
  <si>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</si>
  <si>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</si>
  <si>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</si>
  <si>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</si>
  <si>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</si>
  <si>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</si>
  <si>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</si>
  <si>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</si>
  <si>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</si>
  <si>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</si>
  <si>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</si>
  <si>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</si>
  <si>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</si>
  <si>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</si>
  <si>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</si>
  <si>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</si>
  <si>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</si>
  <si>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</si>
  <si>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</si>
  <si>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</si>
  <si>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</si>
  <si>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</si>
  <si>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</si>
  <si>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</si>
  <si>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</si>
  <si>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</si>
  <si>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</si>
  <si>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</si>
  <si>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</si>
  <si>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</si>
  <si>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</si>
  <si>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</si>
  <si>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</si>
  <si>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</si>
  <si>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</si>
  <si>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</si>
  <si>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</si>
  <si>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</si>
  <si>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</si>
  <si>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</si>
  <si>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</si>
  <si>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</si>
  <si>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</si>
  <si>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</si>
  <si>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</si>
  <si>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</si>
  <si>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</si>
  <si>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</si>
  <si>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</si>
  <si>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</si>
  <si>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</si>
  <si>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</si>
  <si>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</si>
  <si>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</si>
  <si>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</si>
  <si>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</si>
  <si>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</si>
  <si>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</si>
  <si>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</si>
  <si>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</si>
  <si>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</si>
  <si>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</si>
  <si>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</si>
  <si>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</si>
  <si>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</si>
  <si>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</si>
  <si>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</si>
  <si>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</si>
  <si>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</si>
  <si>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</si>
  <si>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</si>
  <si>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</si>
  <si>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</si>
  <si>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</si>
  <si>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</si>
  <si>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</si>
  <si>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</si>
  <si>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</si>
  <si>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</si>
  <si>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</si>
  <si>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</si>
  <si>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</si>
  <si>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</si>
  <si>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</si>
  <si>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</si>
  <si>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</si>
  <si>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</si>
  <si>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</si>
  <si>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</si>
  <si>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</si>
  <si>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</si>
  <si>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</si>
  <si>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</si>
  <si>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</si>
  <si>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</si>
  <si>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</si>
  <si>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</si>
  <si>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</si>
  <si>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</si>
  <si>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</si>
  <si>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</si>
  <si>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</si>
  <si>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</si>
  <si>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</si>
  <si>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</si>
  <si>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</si>
  <si>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</si>
  <si>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</si>
  <si>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</si>
  <si>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</si>
  <si>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</si>
  <si>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</si>
  <si>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</si>
  <si>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</si>
  <si>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</si>
  <si>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</si>
  <si>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</si>
  <si>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</si>
  <si>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</si>
  <si>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</si>
  <si>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</si>
  <si>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</si>
  <si>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</si>
  <si>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</si>
  <si>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</si>
  <si>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</si>
  <si>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</si>
  <si>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</si>
  <si>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</si>
  <si>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</si>
  <si>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</si>
  <si>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</si>
  <si>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</si>
  <si>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</si>
  <si>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</si>
  <si>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</si>
  <si>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</si>
  <si>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</si>
  <si>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</si>
  <si>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</si>
  <si>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</si>
  <si>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</si>
  <si>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</si>
  <si>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</si>
  <si>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</si>
  <si>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</si>
  <si>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</si>
  <si>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</si>
  <si>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</si>
  <si>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</si>
  <si>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</si>
  <si>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</si>
  <si>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</si>
  <si>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</si>
  <si>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</si>
  <si>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</si>
  <si>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</si>
  <si>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</si>
  <si>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</si>
  <si>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</si>
  <si>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</si>
  <si>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</si>
  <si>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</si>
  <si>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</si>
  <si>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</si>
  <si>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</si>
  <si>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</si>
  <si>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</si>
  <si>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</si>
  <si>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</si>
  <si>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</si>
  <si>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</si>
  <si>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</si>
  <si>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</si>
  <si>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</si>
  <si>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</si>
  <si>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</si>
  <si>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</si>
  <si>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</si>
  <si>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</si>
  <si>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</si>
  <si>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</si>
  <si>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</si>
  <si>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</si>
  <si>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</si>
  <si>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</si>
  <si>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</si>
  <si>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</si>
  <si>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</si>
  <si>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</si>
  <si>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</si>
  <si>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</si>
  <si>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</si>
  <si>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</si>
  <si>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</si>
  <si>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</si>
  <si>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</si>
  <si>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</si>
  <si>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</si>
  <si>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</si>
  <si>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</si>
  <si>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</si>
  <si>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</si>
  <si>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</si>
  <si>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</si>
  <si>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</si>
  <si>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</si>
  <si>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</si>
  <si>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</si>
  <si>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</si>
  <si>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</si>
  <si>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</si>
  <si>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</si>
  <si>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</si>
  <si>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</si>
  <si>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</si>
  <si>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</si>
  <si>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</si>
  <si>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</si>
  <si>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</si>
  <si>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</si>
  <si>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</si>
  <si>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</si>
  <si>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</si>
  <si>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</si>
  <si>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</si>
  <si>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</si>
  <si>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</si>
  <si>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</si>
  <si>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</si>
  <si>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</si>
  <si>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</si>
  <si>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</si>
  <si>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</si>
  <si>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</si>
  <si>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</si>
  <si>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</si>
  <si>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</si>
  <si>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</si>
  <si>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</si>
  <si>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</si>
  <si>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</si>
  <si>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</si>
  <si>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</si>
  <si>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</si>
  <si>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</si>
  <si>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</si>
  <si>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</si>
  <si>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</si>
  <si>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</si>
  <si>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</si>
  <si>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</si>
  <si>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</si>
  <si>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</si>
  <si>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</si>
  <si>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</si>
  <si>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</si>
  <si>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</si>
  <si>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</si>
  <si>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</si>
  <si>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</si>
  <si>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</si>
  <si>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</si>
  <si>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</si>
  <si>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</si>
  <si>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</si>
  <si>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</si>
  <si>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</si>
  <si>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</si>
  <si>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</si>
  <si>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</si>
  <si>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</si>
  <si>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</si>
  <si>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</si>
  <si>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</si>
  <si>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</si>
  <si>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</si>
  <si>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</si>
  <si>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</si>
  <si>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</si>
  <si>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</si>
  <si>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</si>
  <si>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</si>
  <si>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</si>
  <si>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</si>
  <si>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</si>
  <si>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</si>
  <si>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</si>
  <si>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</si>
  <si>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</si>
  <si>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</si>
  <si>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</si>
  <si>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</si>
  <si>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</si>
  <si>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</si>
  <si>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</si>
  <si>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</si>
  <si>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</si>
  <si>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</si>
  <si>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</si>
  <si>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</si>
  <si>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</si>
  <si>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</si>
  <si>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</si>
  <si>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</si>
  <si>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</si>
  <si>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</si>
  <si>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</si>
  <si>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</si>
  <si>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</si>
  <si>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</si>
  <si>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</si>
  <si>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</si>
  <si>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</si>
  <si>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</si>
  <si>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</si>
  <si>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</si>
  <si>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</si>
  <si>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</si>
  <si>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</si>
  <si>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</si>
  <si>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</si>
  <si>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</si>
  <si>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</si>
  <si>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</si>
  <si>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</si>
  <si>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</si>
  <si>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</si>
  <si>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</si>
  <si>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</si>
  <si>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</si>
  <si>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</si>
  <si>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</si>
  <si>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</si>
  <si>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</si>
  <si>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</si>
  <si>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</si>
  <si>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</si>
  <si>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</si>
  <si>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</si>
  <si>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</si>
  <si>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</si>
  <si>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</si>
  <si>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</si>
  <si>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</si>
  <si>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</si>
  <si>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</si>
  <si>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</si>
  <si>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</si>
  <si>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</si>
  <si>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</si>
  <si>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</si>
  <si>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</si>
  <si>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</si>
  <si>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</si>
  <si>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</si>
  <si>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</si>
  <si>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</si>
  <si>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</si>
  <si>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</si>
  <si>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</si>
  <si>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</si>
  <si>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</si>
  <si>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</si>
  <si>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</si>
  <si>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</si>
  <si>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</si>
  <si>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</si>
  <si>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</si>
  <si>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</si>
  <si>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</si>
  <si>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</si>
  <si>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</si>
  <si>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</si>
  <si>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</si>
  <si>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</si>
  <si>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</si>
  <si>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</si>
  <si>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</si>
  <si>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</si>
  <si>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</si>
  <si>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</si>
  <si>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</si>
  <si>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</si>
  <si>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</si>
  <si>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</si>
  <si>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</si>
  <si>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</si>
  <si>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</si>
  <si>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</si>
  <si>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</si>
  <si>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</si>
  <si>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</si>
  <si>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</si>
  <si>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</si>
  <si>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</si>
  <si>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</si>
  <si>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</si>
  <si>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</si>
  <si>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</si>
  <si>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</si>
  <si>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</si>
  <si>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</si>
  <si>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</si>
  <si>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</si>
  <si>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</si>
  <si>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</si>
  <si>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</si>
  <si>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</si>
  <si>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</si>
  <si>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</si>
  <si>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</si>
  <si>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</si>
  <si>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</si>
  <si>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</si>
  <si>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</si>
  <si>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</si>
  <si>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</si>
  <si>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</si>
  <si>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</si>
  <si>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</si>
  <si>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</si>
  <si>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</si>
  <si>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</si>
  <si>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</si>
  <si>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</si>
  <si>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</si>
  <si>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</si>
  <si>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</si>
  <si>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</si>
  <si>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</si>
  <si>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</si>
  <si>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</si>
  <si>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</si>
  <si>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</si>
  <si>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</si>
  <si>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</si>
  <si>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</si>
  <si>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</si>
  <si>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</si>
  <si>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</si>
  <si>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</si>
  <si>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</si>
  <si>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</si>
  <si>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</si>
  <si>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</si>
  <si>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</si>
  <si>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</si>
  <si>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</si>
  <si>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</si>
  <si>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</si>
  <si>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</si>
  <si>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</si>
  <si>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</si>
  <si>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</si>
  <si>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</si>
  <si>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</si>
  <si>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</si>
  <si>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</si>
  <si>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</si>
  <si>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</si>
  <si>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</si>
  <si>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</si>
  <si>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</si>
  <si>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</si>
  <si>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</si>
  <si>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</si>
  <si>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</si>
  <si>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</si>
  <si>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</si>
  <si>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</si>
  <si>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</si>
  <si>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</si>
  <si>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</si>
  <si>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</si>
  <si>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</si>
  <si>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</si>
  <si>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</si>
  <si>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</si>
  <si>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</si>
  <si>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</si>
  <si>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</si>
  <si>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</si>
  <si>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</si>
  <si>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</si>
  <si>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</si>
  <si>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</si>
  <si>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</si>
  <si>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</si>
  <si>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</si>
  <si>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</si>
  <si>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</si>
  <si>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</si>
  <si>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</si>
  <si>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</si>
  <si>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</si>
  <si>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</si>
  <si>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</si>
  <si>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</si>
  <si>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</si>
  <si>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</si>
  <si>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</si>
  <si>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</si>
  <si>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</si>
  <si>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</si>
  <si>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</si>
  <si>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</si>
  <si>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</si>
  <si>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</si>
  <si>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</si>
  <si>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</si>
  <si>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</si>
  <si>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</si>
  <si>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</si>
  <si>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</si>
  <si>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</si>
  <si>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</si>
  <si>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</si>
  <si>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</si>
  <si>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</si>
  <si>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</si>
  <si>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</si>
  <si>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</si>
  <si>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</si>
  <si>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</si>
  <si>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</si>
  <si>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</si>
  <si>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</si>
  <si>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</si>
  <si>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</si>
  <si>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</si>
  <si>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</si>
  <si>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</si>
  <si>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</si>
  <si>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</si>
  <si>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</si>
  <si>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</si>
  <si>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</si>
  <si>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</si>
  <si>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</si>
  <si>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</si>
  <si>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</si>
  <si>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</si>
  <si>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</si>
  <si>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</si>
  <si>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</si>
  <si>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</si>
  <si>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</si>
  <si>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</si>
  <si>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</si>
  <si>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</si>
  <si>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</si>
  <si>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</si>
  <si>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</si>
  <si>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</si>
  <si>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</si>
  <si>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</si>
  <si>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</si>
  <si>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</si>
  <si>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</si>
  <si>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</si>
  <si>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</si>
  <si>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</si>
  <si>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</si>
  <si>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</si>
  <si>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</si>
  <si>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</si>
  <si>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</si>
  <si>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</si>
  <si>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</si>
  <si>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</si>
  <si>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</si>
  <si>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</si>
  <si>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</si>
  <si>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</si>
  <si>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</si>
  <si>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</si>
  <si>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</si>
  <si>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</si>
  <si>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</si>
  <si>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</si>
  <si>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</si>
  <si>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</si>
  <si>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</si>
  <si>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</si>
  <si>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</si>
  <si>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</si>
  <si>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</si>
  <si>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</si>
  <si>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</si>
  <si>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</si>
  <si>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</si>
  <si>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</si>
  <si>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</si>
  <si>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</si>
  <si>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</si>
  <si>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</si>
  <si>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</si>
  <si>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</si>
  <si>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</si>
  <si>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</si>
  <si>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</si>
  <si>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</si>
  <si>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</si>
  <si>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</si>
  <si>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</si>
  <si>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</si>
  <si>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</si>
  <si>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</si>
  <si>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</si>
  <si>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</si>
  <si>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</si>
  <si>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</si>
  <si>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</si>
  <si>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</si>
  <si>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</si>
  <si>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</si>
  <si>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</si>
  <si>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</si>
  <si>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</si>
  <si>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</si>
  <si>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</si>
  <si>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</si>
  <si>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</si>
  <si>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</si>
  <si>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</si>
  <si>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</si>
  <si>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</si>
  <si>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</si>
  <si>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</si>
  <si>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</si>
  <si>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</si>
  <si>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</si>
  <si>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</si>
  <si>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</si>
  <si>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</si>
  <si>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</si>
  <si>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</si>
  <si>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</si>
  <si>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</si>
  <si>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</si>
  <si>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</si>
  <si>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</si>
  <si>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</si>
  <si>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</si>
  <si>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</si>
  <si>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</si>
  <si>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</si>
  <si>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</si>
  <si>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</si>
  <si>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</si>
  <si>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</si>
  <si>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</si>
  <si>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</si>
  <si>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</si>
  <si>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</si>
  <si>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</si>
  <si>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</si>
  <si>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</si>
  <si>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</si>
  <si>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</si>
  <si>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</si>
  <si>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</si>
  <si>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</si>
  <si>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</si>
  <si>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</si>
  <si>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</si>
  <si>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</si>
  <si>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</si>
  <si>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</si>
  <si>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</si>
  <si>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</si>
  <si>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</si>
  <si>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</si>
  <si>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</si>
  <si>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</si>
  <si>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</si>
  <si>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</si>
  <si>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</si>
  <si>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</si>
  <si>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</si>
  <si>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</si>
  <si>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</si>
  <si>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</si>
  <si>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</si>
  <si>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</si>
  <si>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</si>
  <si>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</si>
  <si>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</si>
  <si>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</si>
  <si>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</si>
  <si>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</si>
  <si>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</si>
  <si>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</si>
  <si>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</si>
  <si>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</si>
  <si>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</si>
  <si>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</si>
  <si>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</si>
  <si>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</si>
  <si>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</si>
  <si>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</si>
  <si>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</si>
  <si>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</si>
  <si>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</si>
  <si>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</si>
  <si>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</si>
  <si>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</si>
  <si>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</si>
  <si>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</si>
  <si>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</si>
  <si>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</si>
  <si>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</si>
  <si>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</si>
  <si>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</si>
  <si>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</si>
  <si>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</si>
  <si>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</si>
  <si>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</si>
  <si>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</si>
  <si>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</si>
  <si>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</si>
  <si>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</si>
  <si>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</si>
  <si>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</si>
  <si>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</si>
  <si>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</si>
  <si>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</si>
  <si>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</si>
  <si>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</si>
  <si>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</si>
  <si>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</si>
  <si>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</si>
  <si>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</si>
  <si>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</si>
  <si>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</si>
  <si>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</si>
  <si>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</si>
  <si>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</si>
  <si>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</si>
  <si>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</si>
  <si>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</si>
  <si>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</si>
  <si>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</si>
  <si>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</si>
  <si>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</si>
  <si>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</si>
  <si>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</si>
  <si>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</si>
  <si>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</si>
  <si>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</si>
  <si>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</si>
  <si>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</si>
  <si>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</si>
  <si>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</si>
  <si>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</si>
  <si>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</si>
  <si>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</si>
  <si>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</si>
  <si>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</si>
  <si>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</si>
  <si>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</si>
  <si>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</si>
  <si>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</si>
  <si>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</si>
  <si>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</si>
  <si>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</si>
  <si>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</si>
  <si>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</si>
  <si>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</si>
  <si>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</si>
  <si>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</si>
  <si>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</si>
  <si>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</si>
  <si>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</si>
  <si>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</si>
  <si>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</si>
  <si>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</si>
  <si>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</si>
  <si>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</si>
  <si>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</si>
  <si>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</si>
  <si>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</si>
  <si>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</si>
  <si>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</si>
  <si>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</si>
  <si>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</si>
  <si>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</si>
  <si>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</si>
  <si>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</si>
  <si>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</si>
  <si>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</si>
  <si>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</si>
  <si>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</si>
  <si>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</si>
  <si>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</si>
  <si>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</si>
  <si>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</si>
  <si>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</si>
  <si>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</si>
  <si>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</si>
  <si>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</si>
  <si>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</si>
  <si>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</si>
  <si>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</si>
  <si>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</si>
  <si>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</si>
  <si>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</si>
  <si>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</si>
  <si>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</si>
  <si>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</si>
  <si>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</si>
  <si>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</si>
  <si>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</si>
  <si>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</si>
  <si>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</si>
  <si>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</si>
  <si>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</si>
  <si>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</si>
  <si>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</si>
  <si>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</si>
  <si>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</si>
  <si>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</si>
  <si>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</si>
  <si>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</si>
  <si>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</si>
  <si>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</si>
  <si>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</si>
  <si>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</si>
  <si>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</si>
  <si>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</si>
  <si>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</si>
  <si>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</si>
  <si>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</si>
  <si>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</si>
  <si>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</si>
  <si>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</si>
  <si>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</si>
  <si>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</si>
  <si>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</si>
  <si>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</si>
  <si>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</si>
  <si>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</si>
  <si>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</si>
  <si>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</si>
  <si>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</si>
  <si>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</si>
  <si>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</si>
  <si>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</si>
  <si>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</si>
  <si>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</si>
  <si>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</si>
  <si>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</si>
  <si>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</si>
  <si>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</si>
  <si>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</si>
  <si>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</si>
  <si>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</si>
  <si>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</si>
  <si>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</si>
  <si>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</si>
  <si>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</si>
  <si>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</si>
  <si>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</si>
  <si>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</si>
  <si>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</si>
  <si>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</si>
  <si>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</si>
  <si>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</si>
  <si>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</si>
  <si>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</si>
  <si>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</si>
  <si>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</si>
  <si>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</si>
  <si>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</si>
  <si>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</si>
  <si>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</si>
  <si>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</si>
  <si>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</si>
  <si>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</si>
  <si>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</si>
  <si>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</si>
  <si>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</si>
  <si>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</si>
  <si>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</si>
  <si>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</si>
  <si>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</si>
  <si>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</si>
  <si>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</si>
  <si>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</si>
  <si>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</si>
  <si>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</si>
  <si>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</si>
  <si>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</si>
  <si>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</si>
  <si>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</si>
  <si>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</si>
  <si>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</si>
  <si>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</si>
  <si>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</si>
  <si>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</si>
  <si>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</si>
  <si>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</si>
  <si>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</si>
  <si>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</si>
  <si>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</si>
  <si>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</si>
  <si>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</si>
  <si>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</si>
  <si>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</si>
  <si>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</si>
  <si>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</si>
  <si>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</si>
  <si>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</si>
  <si>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</si>
  <si>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</si>
  <si>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</si>
  <si>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</si>
  <si>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</si>
  <si>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</si>
  <si>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</si>
  <si>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</si>
  <si>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</si>
  <si>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</si>
  <si>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</si>
  <si>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</si>
  <si>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</si>
  <si>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</si>
  <si>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</si>
  <si>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</si>
  <si>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</si>
  <si>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</si>
  <si>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</si>
  <si>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</si>
  <si>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</si>
  <si>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</si>
  <si>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</si>
  <si>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</si>
  <si>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</si>
  <si>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</si>
  <si>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</si>
  <si>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</si>
  <si>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</si>
  <si>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</si>
  <si>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</si>
  <si>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</si>
  <si>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</si>
  <si>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</si>
  <si>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</si>
  <si>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</si>
  <si>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</si>
  <si>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</si>
  <si>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</si>
  <si>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</si>
  <si>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</si>
  <si>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</si>
  <si>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</si>
  <si>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</si>
  <si>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</si>
  <si>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</si>
  <si>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</si>
  <si>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</si>
  <si>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</si>
  <si>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</si>
  <si>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</si>
  <si>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</si>
  <si>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</si>
  <si>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</si>
  <si>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</si>
  <si>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</si>
  <si>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</si>
  <si>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</si>
  <si>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</si>
  <si>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</si>
  <si>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</si>
  <si>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</si>
  <si>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</si>
  <si>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</si>
  <si>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</si>
  <si>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</si>
  <si>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</si>
  <si>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</si>
  <si>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</si>
  <si>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</si>
  <si>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</si>
  <si>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</si>
  <si>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</si>
  <si>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</si>
  <si>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</si>
  <si>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</si>
  <si>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</si>
  <si>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</si>
  <si>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</si>
  <si>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</si>
  <si>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</si>
  <si>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</si>
  <si>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</si>
  <si>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</si>
  <si>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</si>
  <si>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</si>
  <si>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</si>
  <si>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</si>
  <si>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</si>
  <si>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</si>
  <si>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</si>
  <si>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</si>
  <si>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</si>
  <si>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</si>
  <si>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</si>
  <si>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</si>
  <si>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</si>
  <si>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</si>
  <si>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</si>
  <si>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</si>
  <si>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</si>
  <si>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</si>
  <si>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</si>
  <si>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</si>
  <si>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</si>
  <si>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</si>
  <si>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</si>
  <si>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</si>
  <si>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</si>
  <si>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</si>
  <si>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</si>
  <si>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</si>
  <si>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</si>
  <si>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</si>
  <si>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</si>
  <si>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</si>
  <si>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</si>
  <si>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</si>
  <si>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</si>
  <si>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</si>
  <si>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</si>
  <si>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</si>
  <si>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</si>
  <si>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</si>
  <si>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</si>
  <si>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</si>
  <si>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</si>
  <si>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</si>
  <si>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</si>
  <si>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</si>
  <si>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</si>
  <si>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</si>
  <si>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</si>
  <si>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</si>
  <si>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</si>
  <si>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</si>
  <si>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</si>
  <si>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</si>
  <si>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</si>
  <si>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</si>
  <si>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</si>
  <si>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</si>
  <si>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</si>
  <si>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</si>
  <si>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</si>
  <si>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</si>
  <si>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</si>
  <si>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</si>
  <si>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</si>
  <si>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</si>
  <si>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</si>
  <si>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</si>
  <si>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</si>
  <si>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</si>
  <si>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</si>
  <si>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</si>
  <si>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</si>
  <si>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</si>
  <si>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</si>
  <si>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</si>
  <si>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</si>
  <si>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</si>
  <si>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</si>
  <si>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</si>
  <si>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</si>
  <si>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</si>
  <si>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</si>
  <si>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</si>
  <si>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</si>
  <si>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</si>
  <si>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</si>
  <si>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</si>
  <si>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</si>
  <si>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</si>
  <si>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</si>
  <si>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</si>
  <si>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</si>
  <si>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</si>
  <si>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</si>
  <si>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</si>
  <si>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</si>
  <si>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</si>
  <si>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</si>
  <si>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</si>
  <si>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</si>
  <si>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</si>
  <si>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</si>
  <si>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</si>
  <si>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</si>
  <si>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</si>
  <si>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</si>
  <si>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</si>
  <si>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</si>
  <si>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</si>
  <si>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</si>
  <si>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</si>
  <si>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</si>
  <si>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</si>
  <si>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</si>
  <si>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</si>
  <si>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</si>
  <si>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</si>
  <si>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</si>
  <si>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</si>
  <si>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</si>
  <si>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</si>
  <si>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</si>
  <si>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</si>
  <si>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</si>
  <si>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</si>
  <si>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</si>
  <si>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</si>
  <si>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</si>
  <si>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</si>
  <si>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</si>
  <si>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</si>
  <si>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</si>
  <si>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</si>
  <si>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</si>
  <si>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</si>
  <si>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</si>
  <si>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</si>
  <si>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</si>
  <si>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</si>
  <si>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</si>
  <si>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</si>
  <si>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</si>
  <si>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</si>
  <si>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</si>
  <si>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</si>
  <si>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</si>
  <si>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</si>
  <si>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</si>
  <si>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</si>
  <si>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</si>
  <si>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</si>
  <si>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</si>
  <si>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</si>
  <si>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</si>
  <si>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</si>
  <si>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</si>
  <si>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</si>
  <si>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</si>
  <si>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</si>
  <si>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</si>
  <si>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</si>
  <si>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</si>
  <si>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</si>
  <si>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</si>
  <si>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</si>
  <si>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</si>
  <si>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</si>
  <si>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</si>
  <si>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</si>
  <si>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</si>
  <si>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</si>
  <si>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</si>
  <si>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</si>
  <si>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</si>
  <si>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</si>
  <si>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</si>
  <si>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</si>
  <si>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</si>
  <si>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</si>
  <si>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</si>
  <si>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</si>
  <si>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</si>
  <si>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</si>
  <si>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</si>
  <si>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</si>
  <si>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</si>
  <si>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</si>
  <si>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</si>
  <si>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</si>
  <si>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</si>
  <si>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</si>
  <si>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</si>
  <si>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</si>
  <si>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</si>
  <si>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</si>
  <si>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</si>
  <si>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</si>
  <si>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</si>
  <si>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</si>
  <si>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</si>
  <si>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</si>
  <si>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</si>
  <si>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</si>
  <si>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</si>
  <si>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</si>
  <si>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</si>
  <si>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</si>
  <si>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</si>
  <si>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</si>
  <si>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</si>
  <si>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</si>
  <si>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</si>
  <si>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</si>
  <si>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</si>
  <si>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</si>
  <si>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</si>
  <si>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</si>
  <si>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</si>
  <si>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</si>
  <si>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</si>
  <si>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</si>
  <si>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</si>
  <si>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</si>
  <si>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</si>
  <si>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</si>
  <si>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</si>
  <si>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</si>
  <si>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</si>
  <si>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</si>
  <si>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</si>
  <si>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</si>
  <si>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</si>
  <si>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</si>
  <si>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</si>
  <si>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</si>
  <si>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</si>
  <si>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</si>
  <si>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</si>
  <si>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</si>
  <si>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</si>
  <si>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</si>
  <si>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</si>
  <si>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</si>
  <si>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</si>
  <si>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</si>
  <si>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</si>
  <si>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</si>
  <si>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</si>
  <si>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</si>
  <si>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</si>
  <si>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</si>
  <si>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</si>
  <si>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</si>
  <si>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</si>
  <si>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</si>
  <si>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</si>
  <si>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</si>
  <si>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</si>
  <si>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</si>
  <si>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</si>
  <si>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</si>
  <si>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</si>
  <si>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</si>
  <si>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</si>
  <si>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</si>
  <si>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</si>
  <si>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</si>
  <si>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</si>
  <si>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</si>
  <si>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</si>
  <si>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</si>
  <si>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</si>
  <si>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</si>
  <si>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</si>
  <si>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</si>
  <si>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</si>
  <si>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</si>
  <si>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</si>
  <si>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</si>
  <si>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</si>
  <si>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</si>
  <si>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</si>
  <si>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</si>
  <si>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</si>
  <si>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</si>
  <si>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</si>
  <si>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</si>
  <si>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</si>
  <si>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</si>
  <si>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</si>
  <si>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</si>
  <si>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</si>
  <si>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</si>
  <si>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</si>
  <si>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</si>
  <si>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</si>
  <si>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</si>
  <si>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</si>
  <si>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</si>
  <si>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</si>
  <si>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</si>
  <si>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</si>
  <si>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</si>
  <si>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</si>
  <si>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</si>
  <si>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</si>
  <si>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</si>
  <si>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</si>
  <si>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</si>
  <si>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</si>
  <si>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</si>
  <si>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</si>
  <si>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</si>
  <si>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</si>
  <si>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</si>
  <si>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</si>
  <si>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</si>
  <si>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</si>
  <si>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</si>
  <si>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</si>
  <si>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</si>
  <si>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</si>
  <si>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</si>
  <si>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</si>
  <si>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</si>
  <si>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</si>
  <si>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</si>
  <si>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</si>
  <si>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</si>
  <si>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</si>
  <si>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</si>
  <si>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</si>
  <si>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</si>
  <si>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</si>
  <si>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</si>
  <si>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</si>
  <si>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</si>
  <si>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</si>
  <si>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</si>
  <si>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</si>
  <si>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</si>
  <si>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</si>
  <si>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</si>
  <si>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</si>
  <si>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</si>
  <si>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</si>
  <si>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</si>
  <si>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</si>
  <si>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</si>
  <si>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</si>
  <si>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</si>
  <si>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</si>
  <si>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</si>
  <si>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</si>
  <si>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</si>
  <si>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</si>
  <si>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</si>
  <si>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</si>
  <si>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</si>
  <si>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</si>
  <si>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</si>
  <si>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</si>
  <si>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</si>
  <si>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</si>
  <si>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</si>
  <si>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</si>
  <si>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</si>
  <si>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</si>
  <si>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</si>
  <si>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</si>
  <si>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</si>
  <si>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</si>
  <si>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</si>
  <si>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</si>
  <si>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</si>
  <si>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</si>
  <si>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</si>
  <si>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</si>
  <si>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</si>
  <si>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</si>
  <si>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</si>
  <si>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</si>
  <si>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</si>
  <si>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</si>
  <si>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</si>
  <si>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</si>
  <si>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</si>
  <si>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</si>
  <si>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</si>
  <si>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</si>
  <si>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</si>
  <si>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</si>
  <si>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</si>
  <si>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</si>
  <si>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</si>
  <si>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</si>
  <si>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</si>
  <si>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</si>
  <si>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</si>
  <si>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</si>
  <si>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</si>
  <si>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</si>
  <si>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</si>
  <si>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</si>
  <si>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</si>
  <si>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</si>
  <si>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</si>
  <si>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</si>
  <si>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</si>
  <si>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</si>
  <si>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</si>
  <si>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</si>
  <si>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</si>
  <si>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</si>
  <si>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</si>
  <si>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</si>
  <si>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</si>
  <si>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</si>
  <si>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</si>
  <si>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</si>
  <si>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</si>
  <si>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</si>
  <si>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</si>
  <si>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</si>
  <si>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</si>
  <si>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</si>
  <si>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</si>
  <si>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</si>
  <si>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</si>
  <si>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</si>
  <si>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</si>
  <si>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</si>
  <si>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</si>
  <si>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</si>
  <si>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</si>
  <si>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</si>
  <si>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</si>
  <si>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</si>
  <si>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</si>
  <si>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</si>
  <si>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</si>
  <si>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</si>
  <si>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</si>
  <si>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</si>
  <si>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</si>
  <si>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</si>
  <si>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</si>
  <si>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</si>
  <si>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</si>
  <si>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</si>
  <si>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</si>
  <si>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</si>
  <si>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</si>
  <si>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</si>
  <si>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</si>
  <si>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</si>
  <si>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</si>
  <si>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</si>
  <si>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</si>
  <si>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</si>
  <si>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</si>
  <si>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</si>
  <si>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</si>
  <si>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</si>
  <si>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</si>
  <si>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</si>
  <si>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</si>
  <si>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</si>
  <si>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</si>
  <si>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</si>
  <si>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</si>
  <si>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</si>
  <si>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</si>
  <si>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</si>
  <si>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</si>
  <si>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</si>
  <si>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</si>
  <si>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</si>
  <si>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</si>
  <si>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</si>
  <si>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</si>
  <si>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</si>
  <si>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</si>
  <si>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</si>
  <si>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</si>
  <si>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</si>
  <si>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</si>
  <si>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</si>
  <si>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</si>
  <si>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</si>
  <si>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</si>
  <si>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</si>
  <si>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</si>
  <si>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</si>
  <si>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</si>
  <si>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</si>
  <si>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</si>
  <si>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</si>
  <si>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</si>
  <si>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</si>
  <si>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</si>
  <si>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</si>
  <si>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</si>
  <si>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</si>
  <si>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</si>
  <si>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</si>
  <si>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</si>
  <si>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</si>
  <si>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</si>
  <si>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</si>
  <si>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</si>
  <si>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</si>
  <si>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</si>
  <si>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</si>
  <si>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</si>
  <si>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</si>
  <si>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</si>
  <si>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</si>
  <si>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</si>
  <si>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</si>
  <si>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</si>
  <si>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</si>
  <si>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</si>
  <si>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</si>
  <si>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</si>
  <si>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</si>
  <si>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</si>
  <si>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</si>
  <si>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</si>
  <si>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</si>
  <si>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</si>
  <si>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</si>
  <si>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</si>
  <si>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</si>
  <si>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</si>
  <si>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</si>
  <si>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</si>
  <si>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</si>
  <si>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</si>
  <si>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</si>
  <si>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</si>
  <si>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</si>
  <si>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</si>
  <si>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</si>
  <si>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</si>
  <si>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</si>
  <si>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</si>
  <si>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</si>
  <si>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</si>
  <si>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</si>
  <si>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</si>
  <si>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</si>
  <si>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</si>
  <si>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</si>
  <si>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</si>
  <si>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</si>
  <si>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</si>
  <si>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</si>
  <si>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</si>
  <si>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</si>
  <si>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</si>
  <si>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</si>
  <si>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</si>
  <si>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</si>
  <si>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</si>
  <si>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</si>
  <si>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</si>
  <si>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</si>
  <si>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</si>
  <si>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</si>
  <si>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</si>
  <si>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</si>
  <si>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</si>
  <si>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</si>
  <si>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</si>
  <si>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</si>
  <si>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</si>
  <si>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</si>
  <si>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</si>
  <si>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</si>
  <si>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</si>
  <si>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</si>
  <si>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</si>
  <si>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</si>
  <si>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</si>
  <si>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</si>
  <si>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</si>
  <si>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</si>
  <si>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</si>
  <si>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</si>
  <si>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</si>
  <si>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</si>
  <si>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</si>
  <si>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</si>
  <si>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</si>
  <si>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</si>
  <si>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</si>
  <si>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</si>
  <si>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</si>
  <si>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</si>
  <si>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</si>
  <si>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</si>
  <si>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</si>
  <si>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</si>
  <si>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</si>
  <si>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</si>
  <si>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</si>
  <si>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</si>
  <si>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</si>
  <si>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</si>
  <si>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</si>
  <si>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</si>
  <si>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</si>
  <si>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</si>
  <si>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</si>
  <si>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</si>
  <si>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</si>
  <si>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</si>
  <si>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</si>
  <si>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</si>
  <si>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</si>
  <si>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</si>
  <si>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</si>
  <si>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</si>
  <si>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</si>
  <si>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</si>
  <si>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</si>
  <si>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</si>
  <si>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</si>
  <si>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</si>
  <si>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</si>
  <si>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</si>
  <si>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</si>
  <si>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</si>
  <si>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</si>
  <si>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</si>
  <si>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</si>
  <si>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</si>
  <si>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</si>
  <si>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</si>
  <si>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</si>
  <si>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</si>
  <si>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</si>
  <si>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</si>
  <si>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</si>
  <si>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</si>
  <si>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</si>
  <si>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</si>
  <si>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</si>
  <si>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</si>
  <si>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</si>
  <si>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</si>
  <si>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</si>
  <si>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</si>
  <si>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</si>
  <si>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</si>
  <si>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</si>
  <si>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</si>
  <si>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</si>
  <si>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</si>
  <si>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</si>
  <si>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</si>
  <si>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</si>
  <si>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</si>
  <si>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</si>
  <si>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</si>
  <si>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</si>
  <si>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</si>
  <si>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</si>
  <si>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</si>
  <si>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</si>
  <si>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</si>
  <si>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</si>
  <si>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</si>
  <si>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</si>
  <si>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</si>
  <si>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</si>
  <si>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</si>
  <si>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</si>
  <si>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</si>
  <si>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</si>
  <si>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</si>
  <si>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</si>
  <si>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</si>
  <si>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</si>
  <si>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</si>
  <si>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</si>
  <si>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</si>
  <si>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</si>
  <si>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</si>
  <si>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</si>
  <si>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</si>
  <si>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</si>
  <si>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</si>
  <si>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</si>
  <si>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</si>
  <si>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</si>
  <si>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</si>
  <si>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</si>
  <si>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</si>
  <si>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</si>
  <si>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</si>
  <si>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</si>
  <si>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</si>
  <si>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</si>
  <si>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</si>
  <si>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</si>
  <si>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</si>
  <si>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</si>
  <si>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</si>
  <si>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</si>
  <si>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</si>
  <si>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</si>
  <si>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</si>
  <si>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</si>
  <si>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</si>
  <si>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</si>
  <si>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</si>
  <si>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</si>
  <si>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</si>
  <si>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</si>
  <si>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</si>
  <si>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</si>
  <si>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</si>
  <si>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</si>
  <si>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</si>
  <si>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</si>
  <si>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</si>
  <si>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</si>
  <si>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</si>
  <si>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</si>
  <si>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</si>
  <si>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</si>
  <si>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</si>
  <si>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</si>
  <si>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</si>
  <si>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</si>
  <si>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</si>
  <si>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</si>
  <si>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</si>
  <si>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</si>
  <si>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</si>
  <si>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</si>
  <si>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</si>
  <si>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</si>
  <si>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</si>
  <si>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</si>
  <si>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</si>
  <si>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</si>
  <si>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</si>
  <si>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</si>
  <si>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</si>
  <si>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</si>
  <si>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</si>
  <si>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</si>
  <si>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</si>
  <si>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</si>
  <si>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</si>
  <si>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</si>
  <si>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</si>
  <si>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</si>
  <si>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</si>
  <si>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</si>
  <si>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</si>
  <si>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</si>
  <si>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</si>
  <si>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</si>
  <si>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</si>
  <si>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</si>
  <si>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</si>
  <si>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</si>
  <si>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</si>
  <si>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</si>
  <si>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</si>
  <si>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</si>
  <si>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</si>
  <si>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</si>
  <si>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</si>
  <si>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</si>
  <si>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</si>
  <si>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</si>
  <si>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</si>
  <si>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</si>
  <si>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</si>
  <si>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</si>
  <si>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</si>
  <si>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</si>
  <si>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</si>
  <si>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</si>
  <si>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</si>
  <si>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</si>
  <si>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</si>
  <si>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</si>
  <si>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</si>
  <si>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</si>
  <si>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</si>
  <si>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</si>
  <si>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</si>
  <si>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</si>
  <si>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</si>
  <si>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</si>
  <si>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</si>
  <si>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</si>
  <si>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</si>
  <si>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</si>
  <si>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</si>
  <si>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</si>
  <si>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</si>
  <si>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</si>
  <si>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</si>
  <si>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</si>
  <si>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</si>
  <si>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</si>
  <si>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</si>
  <si>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</si>
  <si>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</si>
  <si>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</si>
  <si>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</si>
  <si>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</si>
  <si>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</si>
  <si>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</si>
  <si>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</si>
  <si>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</si>
  <si>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</si>
  <si>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</si>
  <si>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</si>
  <si>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</si>
  <si>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</si>
  <si>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</si>
  <si>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</si>
  <si>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</si>
  <si>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</si>
  <si>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</si>
  <si>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</si>
  <si>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</si>
  <si>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</si>
  <si>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</si>
  <si>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</si>
  <si>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</si>
  <si>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</si>
  <si>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</si>
  <si>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</si>
  <si>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</si>
  <si>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</si>
  <si>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</si>
  <si>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</si>
  <si>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</si>
  <si>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</si>
  <si>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</si>
  <si>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</si>
  <si>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</si>
  <si>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</si>
  <si>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</si>
  <si>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</si>
  <si>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</si>
  <si>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</si>
  <si>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</si>
  <si>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</si>
  <si>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</si>
  <si>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</si>
  <si>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</si>
  <si>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</si>
  <si>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</si>
  <si>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</si>
  <si>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</si>
  <si>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</si>
  <si>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</si>
  <si>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</si>
  <si>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</si>
  <si>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</si>
  <si>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</si>
  <si>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</si>
  <si>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</si>
  <si>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</si>
  <si>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</si>
  <si>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</si>
  <si>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</si>
  <si>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</si>
  <si>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</si>
  <si>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</si>
  <si>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</si>
  <si>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</si>
  <si>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</si>
  <si>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</si>
  <si>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</si>
  <si>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</si>
  <si>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</si>
  <si>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</si>
  <si>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</si>
  <si>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</si>
  <si>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</si>
  <si>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</si>
  <si>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</si>
  <si>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</si>
  <si>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</si>
  <si>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</si>
  <si>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</si>
  <si>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</si>
  <si>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</si>
  <si>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</si>
  <si>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</si>
  <si>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</si>
  <si>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</si>
  <si>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</si>
  <si>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</si>
  <si>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</si>
  <si>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</si>
  <si>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</si>
  <si>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</si>
  <si>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</si>
  <si>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</si>
  <si>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</si>
  <si>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</si>
  <si>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</si>
  <si>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</si>
  <si>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</si>
  <si>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</si>
  <si>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</si>
  <si>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</si>
  <si>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</si>
  <si>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</si>
  <si>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</si>
  <si>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</si>
  <si>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</si>
  <si>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</si>
  <si>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</si>
  <si>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</si>
  <si>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</si>
  <si>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</si>
  <si>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</si>
  <si>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</si>
  <si>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</si>
  <si>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</si>
  <si>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</si>
  <si>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</si>
  <si>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</si>
  <si>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</si>
  <si>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</si>
  <si>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</si>
  <si>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</si>
  <si>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</si>
  <si>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</si>
  <si>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</si>
  <si>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</si>
  <si>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</si>
  <si>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</si>
  <si>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</si>
  <si>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</si>
  <si>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</si>
  <si>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</si>
  <si>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</si>
  <si>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</si>
  <si>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</si>
  <si>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</si>
  <si>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</si>
  <si>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</si>
  <si>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</si>
  <si>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</si>
  <si>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</si>
  <si>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</si>
  <si>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</si>
  <si>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</si>
  <si>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</si>
  <si>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</si>
  <si>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</si>
  <si>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</si>
  <si>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</si>
  <si>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</si>
  <si>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</si>
  <si>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</si>
  <si>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</si>
  <si>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</si>
  <si>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</si>
  <si>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</si>
  <si>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</si>
  <si>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</si>
  <si>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</si>
  <si>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</si>
  <si>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</si>
  <si>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</si>
  <si>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</si>
  <si>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</si>
  <si>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</si>
  <si>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</si>
  <si>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</si>
  <si>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</si>
  <si>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</si>
  <si>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</si>
  <si>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</si>
  <si>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</si>
  <si>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</si>
  <si>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</si>
  <si>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</si>
  <si>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</si>
  <si>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</si>
  <si>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</si>
  <si>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</si>
  <si>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</si>
  <si>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</si>
  <si>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</si>
  <si>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</si>
  <si>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</si>
  <si>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</si>
  <si>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</si>
  <si>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</si>
  <si>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</si>
  <si>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</si>
  <si>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</si>
  <si>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</si>
  <si>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</si>
  <si>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</si>
  <si>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</si>
  <si>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</si>
  <si>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</si>
  <si>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</si>
  <si>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</si>
  <si>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</si>
  <si>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</si>
  <si>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</si>
  <si>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</si>
  <si>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</si>
  <si>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</si>
  <si>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</si>
  <si>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</si>
  <si>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</si>
  <si>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</si>
  <si>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</si>
  <si>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</si>
  <si>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</si>
  <si>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</si>
  <si>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</si>
  <si>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</si>
  <si>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</si>
  <si>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</si>
  <si>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</si>
  <si>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</si>
  <si>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</si>
  <si>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</si>
  <si>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</si>
  <si>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</si>
  <si>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</si>
  <si>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</si>
  <si>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</si>
  <si>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</si>
  <si>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</si>
  <si>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</si>
  <si>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</si>
  <si>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</si>
  <si>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</si>
  <si>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</si>
  <si>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</si>
  <si>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</si>
  <si>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</si>
  <si>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</si>
  <si>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</si>
  <si>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</si>
  <si>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</si>
  <si>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</si>
  <si>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</si>
  <si>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</si>
  <si>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</si>
  <si>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</si>
  <si>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</si>
  <si>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</si>
  <si>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</si>
  <si>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</si>
  <si>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</si>
  <si>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</si>
  <si>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</si>
  <si>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</si>
  <si>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</si>
  <si>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</si>
  <si>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</si>
  <si>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</si>
  <si>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</si>
  <si>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</si>
  <si>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</si>
  <si>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</si>
  <si>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</si>
  <si>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</si>
  <si>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</si>
  <si>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</si>
  <si>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</si>
  <si>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</si>
  <si>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</si>
  <si>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</si>
  <si>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</si>
  <si>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</si>
  <si>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</si>
  <si>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</si>
  <si>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</si>
  <si>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</si>
  <si>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</si>
  <si>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</si>
  <si>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</si>
  <si>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</si>
  <si>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</si>
  <si>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</si>
  <si>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</si>
  <si>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</si>
  <si>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</si>
  <si>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</si>
  <si>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</si>
  <si>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</si>
  <si>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</si>
  <si>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</si>
  <si>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</si>
  <si>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</si>
  <si>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</si>
  <si>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</si>
  <si>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</si>
  <si>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</si>
  <si>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</si>
  <si>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</si>
  <si>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</si>
  <si>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</si>
  <si>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</si>
  <si>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</si>
  <si>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</si>
  <si>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</si>
  <si>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</si>
  <si>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</si>
  <si>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</si>
  <si>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</si>
  <si>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</si>
  <si>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</si>
  <si>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</si>
  <si>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</si>
  <si>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</si>
  <si>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</si>
  <si>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</si>
  <si>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</si>
  <si>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</si>
  <si>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</si>
  <si>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</si>
  <si>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</si>
  <si>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</si>
  <si>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</si>
  <si>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</si>
  <si>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</si>
  <si>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</si>
  <si>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</si>
  <si>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</si>
  <si>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</si>
  <si>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</si>
  <si>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</si>
  <si>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</si>
  <si>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</si>
  <si>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</si>
  <si>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</si>
  <si>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</si>
  <si>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</si>
  <si>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</si>
  <si>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</si>
  <si>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</si>
  <si>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</si>
  <si>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</si>
  <si>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</si>
  <si>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</si>
  <si>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</si>
  <si>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</si>
  <si>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</si>
  <si>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</si>
  <si>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</si>
  <si>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</si>
  <si>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</si>
  <si>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</si>
  <si>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</si>
  <si>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</si>
  <si>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</si>
  <si>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</si>
  <si>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</si>
  <si>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</si>
  <si>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</si>
  <si>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</si>
  <si>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</si>
  <si>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</si>
  <si>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</si>
  <si>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</si>
  <si>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</si>
  <si>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</si>
  <si>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</si>
  <si>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</si>
  <si>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</si>
  <si>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</si>
  <si>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</si>
  <si>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</si>
  <si>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</si>
  <si>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</si>
  <si>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</si>
  <si>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</si>
  <si>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</si>
  <si>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</si>
  <si>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</si>
  <si>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</si>
  <si>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</si>
  <si>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</si>
  <si>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</si>
  <si>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</si>
  <si>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</si>
  <si>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</si>
  <si>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</si>
  <si>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</si>
  <si>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</si>
  <si>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</si>
  <si>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</si>
  <si>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</si>
  <si>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</si>
  <si>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</si>
  <si>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</si>
  <si>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</si>
  <si>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</si>
  <si>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</si>
  <si>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</si>
  <si>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</si>
  <si>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</si>
  <si>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</si>
  <si>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</si>
  <si>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</si>
  <si>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</si>
  <si>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</si>
  <si>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</si>
  <si>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</si>
  <si>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</si>
  <si>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</si>
  <si>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</si>
  <si>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</si>
  <si>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</si>
  <si>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</si>
  <si>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</si>
  <si>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</si>
  <si>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</si>
  <si>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</si>
  <si>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</si>
  <si>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</si>
  <si>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</si>
  <si>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</si>
  <si>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</si>
  <si>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</si>
  <si>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</si>
  <si>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</si>
  <si>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</si>
  <si>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</si>
  <si>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</si>
  <si>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</si>
  <si>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</si>
  <si>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</si>
  <si>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</si>
  <si>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</si>
  <si>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</si>
  <si>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</si>
  <si>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</si>
  <si>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</si>
  <si>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</si>
  <si>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</si>
  <si>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</si>
  <si>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</si>
  <si>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</si>
  <si>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</si>
  <si>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</si>
  <si>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</si>
  <si>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</si>
  <si>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</si>
  <si>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</si>
  <si>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</si>
  <si>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</si>
  <si>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</si>
  <si>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</si>
  <si>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</si>
  <si>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</si>
  <si>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</si>
  <si>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</si>
  <si>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</si>
  <si>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</si>
  <si>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</si>
  <si>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</si>
  <si>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</si>
  <si>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</si>
  <si>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</si>
  <si>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</si>
  <si>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</si>
  <si>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</si>
  <si>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</si>
  <si>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</si>
  <si>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</si>
  <si>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</si>
  <si>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</si>
  <si>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</si>
  <si>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</si>
  <si>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</si>
  <si>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</si>
  <si>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</si>
  <si>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</si>
  <si>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</si>
  <si>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</si>
  <si>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</si>
  <si>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</si>
  <si>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</si>
  <si>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</si>
  <si>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</si>
  <si>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</si>
  <si>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</si>
  <si>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</si>
  <si>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</si>
  <si>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</si>
  <si>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</si>
  <si>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</si>
  <si>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</si>
  <si>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</si>
  <si>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</si>
  <si>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</si>
  <si>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</si>
  <si>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</si>
  <si>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</si>
  <si>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</si>
  <si>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</si>
  <si>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</si>
  <si>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</si>
  <si>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</si>
  <si>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</si>
  <si>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</si>
  <si>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</si>
  <si>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</si>
  <si>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</si>
  <si>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</si>
  <si>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</si>
  <si>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</si>
  <si>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</si>
  <si>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</si>
  <si>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</si>
  <si>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</si>
  <si>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</si>
  <si>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</si>
  <si>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</si>
  <si>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</si>
  <si>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</si>
  <si>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</si>
  <si>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</si>
  <si>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</si>
  <si>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</si>
  <si>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</si>
  <si>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</si>
  <si>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</si>
  <si>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</si>
  <si>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</si>
  <si>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</si>
  <si>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</si>
  <si>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</si>
  <si>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</si>
  <si>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</si>
  <si>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</si>
  <si>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</si>
  <si>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</si>
  <si>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</si>
  <si>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</si>
  <si>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</si>
  <si>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</si>
  <si>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</si>
  <si>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</si>
  <si>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</si>
  <si>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</si>
  <si>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</si>
  <si>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</si>
  <si>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</si>
  <si>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</si>
  <si>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</si>
  <si>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</si>
  <si>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</si>
  <si>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</si>
  <si>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</si>
  <si>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</si>
  <si>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</si>
  <si>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</si>
  <si>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</si>
  <si>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</si>
  <si>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</si>
  <si>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</si>
  <si>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</si>
  <si>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</si>
  <si>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</si>
  <si>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</si>
  <si>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</si>
  <si>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</si>
  <si>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</si>
  <si>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</si>
  <si>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</si>
  <si>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</si>
  <si>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</si>
  <si>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</si>
  <si>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</si>
  <si>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</si>
  <si>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</si>
  <si>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</si>
  <si>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</si>
  <si>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</si>
  <si>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</si>
  <si>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</si>
  <si>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</si>
  <si>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</si>
  <si>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</si>
  <si>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</si>
  <si>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</si>
  <si>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</si>
  <si>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</si>
  <si>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</si>
  <si>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</si>
  <si>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</si>
  <si>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</si>
  <si>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</si>
  <si>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</si>
  <si>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</si>
  <si>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</si>
  <si>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</si>
  <si>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</si>
  <si>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</si>
  <si>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</si>
  <si>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</si>
  <si>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</si>
  <si>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</si>
  <si>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</si>
  <si>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</si>
  <si>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</si>
  <si>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</si>
  <si>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</si>
  <si>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</si>
  <si>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</si>
  <si>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</si>
  <si>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</si>
  <si>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</si>
  <si>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</si>
  <si>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</si>
  <si>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</si>
  <si>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</si>
  <si>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</si>
  <si>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</si>
  <si>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</si>
  <si>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</si>
  <si>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</si>
  <si>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</si>
  <si>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</si>
  <si>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</si>
  <si>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</si>
  <si>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</si>
  <si>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</si>
  <si>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</si>
  <si>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</si>
  <si>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</si>
  <si>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</si>
  <si>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</si>
  <si>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</si>
  <si>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</si>
  <si>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</si>
  <si>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</si>
  <si>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</si>
  <si>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</si>
  <si>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</si>
  <si>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</si>
  <si>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</si>
  <si>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</si>
  <si>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</si>
  <si>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</si>
  <si>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</si>
  <si>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</si>
  <si>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</si>
  <si>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</si>
  <si>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</si>
  <si>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</si>
  <si>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</si>
  <si>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</si>
  <si>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</si>
  <si>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</si>
  <si>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</si>
  <si>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</si>
  <si>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</si>
  <si>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</si>
  <si>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</si>
  <si>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</si>
  <si>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</si>
  <si>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</si>
  <si>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</si>
  <si>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</si>
  <si>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</si>
  <si>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</si>
  <si>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</si>
  <si>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</si>
  <si>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</si>
  <si>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</si>
  <si>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</si>
  <si>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</si>
  <si>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</si>
  <si>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</si>
  <si>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</si>
  <si>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</si>
  <si>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</si>
  <si>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</si>
  <si>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</si>
  <si>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</si>
  <si>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</si>
  <si>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</si>
  <si>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</si>
  <si>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</si>
  <si>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</si>
  <si>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</si>
  <si>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</si>
  <si>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</si>
  <si>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</si>
  <si>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</si>
  <si>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</si>
  <si>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</si>
  <si>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</si>
  <si>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</si>
  <si>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</si>
  <si>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</si>
  <si>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</si>
  <si>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</si>
  <si>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</si>
  <si>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</si>
  <si>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</si>
  <si>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</si>
  <si>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</si>
  <si>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</si>
  <si>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</si>
  <si>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</si>
  <si>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</si>
  <si>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</si>
  <si>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</si>
  <si>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</si>
  <si>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</si>
  <si>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</si>
  <si>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</si>
  <si>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</si>
  <si>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</si>
  <si>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</si>
  <si>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</si>
  <si>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</si>
  <si>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</si>
  <si>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</si>
  <si>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</si>
  <si>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</si>
  <si>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</si>
  <si>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</si>
  <si>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</si>
  <si>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</si>
  <si>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</si>
  <si>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</si>
  <si>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</si>
  <si>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</si>
  <si>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</si>
  <si>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</si>
  <si>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</si>
  <si>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</si>
  <si>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</si>
  <si>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</si>
  <si>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</si>
  <si>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</si>
  <si>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</si>
  <si>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</si>
  <si>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</si>
  <si>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</si>
  <si>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</si>
  <si>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</si>
  <si>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</si>
  <si>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</si>
  <si>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</si>
  <si>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</si>
  <si>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</si>
  <si>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</si>
  <si>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</si>
  <si>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</si>
  <si>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</si>
  <si>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</si>
  <si>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</si>
  <si>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</si>
  <si>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</si>
  <si>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</si>
  <si>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</si>
  <si>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</si>
  <si>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</si>
  <si>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</si>
  <si>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</si>
  <si>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</si>
  <si>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</si>
  <si>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</si>
  <si>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</si>
  <si>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</si>
  <si>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</si>
  <si>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</si>
  <si>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</si>
  <si>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</si>
  <si>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</si>
  <si>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</si>
  <si>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</si>
  <si>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</si>
  <si>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</si>
  <si>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</si>
  <si>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</si>
  <si>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</si>
  <si>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</si>
  <si>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</si>
  <si>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</si>
  <si>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</si>
  <si>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</si>
  <si>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</si>
  <si>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</si>
  <si>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</si>
  <si>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</si>
  <si>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</si>
  <si>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</si>
  <si>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</si>
  <si>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</si>
  <si>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</si>
  <si>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</si>
  <si>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</si>
  <si>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</si>
  <si>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</si>
  <si>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</si>
  <si>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</si>
  <si>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</si>
  <si>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</si>
  <si>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</si>
  <si>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</si>
  <si>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</si>
  <si>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</si>
  <si>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</si>
  <si>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</si>
  <si>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</si>
  <si>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</si>
  <si>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</si>
  <si>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</si>
  <si>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</si>
  <si>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</si>
  <si>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</si>
  <si>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</si>
  <si>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</si>
  <si>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</si>
  <si>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</si>
  <si>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</si>
  <si>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</si>
  <si>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</si>
  <si>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</si>
  <si>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</si>
  <si>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</si>
  <si>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</si>
  <si>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</si>
  <si>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</si>
  <si>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</si>
  <si>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</si>
  <si>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</si>
  <si>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</si>
  <si>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</si>
  <si>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</si>
  <si>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</si>
  <si>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</si>
  <si>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</si>
  <si>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</si>
  <si>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</si>
  <si>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</si>
  <si>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</si>
  <si>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</si>
  <si>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</si>
  <si>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</si>
  <si>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</si>
  <si>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</si>
  <si>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</si>
  <si>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</si>
  <si>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</si>
  <si>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</si>
  <si>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</si>
  <si>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</si>
  <si>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</si>
  <si>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</si>
  <si>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</si>
  <si>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</si>
  <si>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</si>
  <si>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</si>
  <si>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</si>
  <si>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</si>
  <si>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</si>
  <si>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</si>
  <si>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</si>
  <si>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</si>
  <si>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</si>
  <si>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</si>
  <si>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</si>
  <si>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</si>
  <si>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</si>
  <si>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</si>
  <si>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</si>
  <si>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</si>
  <si>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</si>
  <si>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</si>
  <si>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</si>
  <si>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</si>
  <si>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</si>
  <si>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</si>
  <si>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</si>
  <si>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</si>
  <si>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</si>
  <si>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</si>
  <si>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</si>
  <si>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</si>
  <si>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</si>
  <si>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</si>
  <si>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</si>
  <si>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</si>
  <si>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</si>
  <si>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</si>
  <si>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</si>
  <si>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</si>
  <si>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</si>
  <si>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</si>
  <si>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</si>
  <si>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</si>
  <si>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</si>
  <si>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</si>
  <si>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</si>
  <si>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</si>
  <si>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</si>
  <si>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</si>
  <si>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</si>
  <si>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</si>
  <si>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</si>
  <si>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</si>
  <si>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</si>
  <si>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</si>
  <si>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</si>
  <si>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</si>
  <si>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</si>
  <si>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</si>
  <si>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</si>
  <si>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</si>
  <si>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</si>
  <si>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</si>
  <si>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</si>
  <si>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</si>
  <si>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</si>
  <si>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</si>
  <si>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</si>
  <si>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</si>
  <si>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</si>
  <si>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</si>
  <si>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</si>
  <si>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</si>
  <si>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</si>
  <si>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</si>
  <si>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</si>
  <si>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</si>
  <si>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</si>
  <si>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</si>
  <si>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</si>
  <si>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</si>
  <si>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</si>
  <si>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</si>
  <si>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</si>
  <si>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</si>
  <si>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</si>
  <si>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</si>
  <si>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</si>
  <si>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</si>
  <si>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</si>
  <si>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</si>
  <si>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</si>
  <si>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</si>
  <si>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</si>
  <si>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</si>
  <si>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</si>
  <si>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</si>
  <si>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</si>
  <si>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</si>
  <si>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</si>
  <si>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</si>
  <si>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</si>
  <si>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</si>
  <si>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</si>
  <si>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</si>
  <si>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</si>
  <si>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</si>
  <si>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</si>
  <si>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</si>
  <si>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</si>
  <si>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</si>
  <si>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</si>
  <si>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</si>
  <si>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</si>
  <si>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</si>
  <si>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</si>
  <si>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</si>
  <si>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</si>
  <si>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</si>
  <si>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</si>
  <si>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</si>
  <si>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</si>
  <si>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</si>
  <si>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</si>
  <si>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</si>
  <si>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</si>
  <si>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</si>
  <si>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</si>
  <si>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</si>
  <si>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</si>
  <si>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</si>
  <si>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</si>
  <si>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</si>
  <si>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</si>
  <si>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</si>
  <si>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</si>
  <si>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</si>
  <si>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</si>
  <si>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</si>
  <si>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</si>
  <si>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</si>
  <si>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</si>
  <si>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</si>
  <si>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</si>
  <si>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</si>
  <si>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</si>
  <si>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</si>
  <si>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</si>
  <si>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</si>
  <si>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</si>
  <si>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</si>
  <si>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</si>
  <si>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</si>
  <si>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</si>
  <si>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</si>
  <si>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</si>
  <si>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</si>
  <si>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</si>
  <si>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</si>
  <si>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</si>
  <si>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</si>
  <si>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</si>
  <si>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</si>
  <si>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</si>
  <si>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</si>
  <si>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</si>
  <si>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</si>
  <si>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</si>
  <si>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</si>
  <si>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</si>
  <si>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</si>
  <si>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</si>
  <si>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</si>
  <si>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</si>
  <si>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</si>
  <si>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</si>
  <si>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</si>
  <si>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</si>
  <si>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</si>
  <si>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</si>
  <si>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</si>
  <si>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</si>
  <si>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</si>
  <si>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</si>
  <si>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</si>
  <si>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</si>
  <si>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</si>
  <si>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</si>
  <si>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</si>
  <si>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</si>
  <si>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</si>
  <si>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</si>
  <si>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</si>
  <si>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</si>
  <si>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</si>
  <si>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</si>
  <si>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</si>
  <si>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</si>
  <si>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</si>
  <si>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</si>
  <si>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</si>
  <si>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</si>
  <si>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</si>
  <si>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</si>
  <si>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</si>
  <si>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</si>
  <si>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</si>
  <si>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</si>
  <si>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</si>
  <si>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</si>
  <si>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</si>
  <si>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</si>
  <si>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</si>
  <si>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</si>
  <si>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</si>
  <si>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</si>
  <si>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</si>
  <si>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</si>
  <si>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</si>
  <si>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</si>
  <si>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</si>
  <si>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</si>
  <si>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</si>
  <si>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</si>
  <si>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</si>
  <si>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</si>
  <si>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</si>
  <si>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</si>
  <si>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</si>
  <si>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</si>
  <si>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</si>
  <si>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</si>
  <si>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</si>
  <si>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</si>
  <si>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</si>
  <si>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</si>
  <si>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</si>
  <si>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</si>
  <si>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</si>
  <si>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</si>
  <si>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</si>
  <si>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</si>
  <si>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</si>
  <si>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</si>
  <si>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</si>
  <si>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</si>
  <si>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</si>
  <si>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</si>
  <si>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</si>
  <si>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</si>
  <si>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</si>
  <si>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</si>
  <si>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</si>
  <si>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</si>
  <si>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</si>
  <si>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</si>
  <si>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</si>
  <si>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</si>
  <si>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</si>
  <si>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</si>
  <si>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</si>
  <si>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</si>
  <si>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</si>
  <si>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</si>
  <si>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</si>
  <si>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</si>
  <si>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</si>
  <si>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</si>
  <si>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</si>
  <si>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</si>
  <si>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</si>
  <si>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</si>
  <si>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</si>
  <si>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</si>
  <si>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</si>
  <si>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</si>
  <si>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</si>
  <si>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</si>
  <si>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</si>
  <si>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</si>
  <si>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</si>
  <si>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</si>
  <si>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</si>
  <si>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</si>
  <si>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</si>
  <si>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</si>
  <si>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</si>
  <si>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</si>
  <si>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</si>
  <si>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</si>
  <si>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</si>
  <si>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</si>
  <si>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</si>
  <si>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</si>
  <si>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</si>
  <si>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</si>
  <si>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</si>
  <si>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</si>
  <si>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</si>
  <si>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</si>
  <si>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</si>
  <si>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</si>
  <si>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</si>
  <si>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</si>
  <si>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</si>
  <si>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</si>
  <si>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</si>
  <si>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</si>
  <si>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</si>
  <si>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</si>
  <si>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</si>
  <si>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</si>
  <si>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</si>
  <si>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</si>
  <si>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</si>
  <si>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</si>
  <si>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</si>
  <si>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</si>
  <si>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</si>
  <si>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</si>
  <si>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</si>
  <si>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</si>
  <si>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</si>
  <si>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</si>
  <si>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</si>
  <si>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</si>
  <si>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</si>
  <si>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</si>
  <si>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</si>
  <si>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</si>
  <si>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</si>
  <si>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</si>
  <si>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</si>
  <si>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</si>
  <si>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</si>
  <si>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</si>
  <si>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</si>
  <si>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</si>
  <si>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</si>
  <si>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</si>
  <si>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</si>
  <si>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</si>
  <si>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</si>
  <si>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</si>
  <si>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</si>
  <si>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</si>
  <si>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</si>
  <si>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</si>
  <si>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</si>
  <si>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</si>
  <si>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</si>
  <si>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</si>
  <si>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</si>
  <si>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</si>
  <si>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</si>
  <si>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</si>
  <si>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</si>
  <si>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</si>
  <si>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</si>
  <si>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</si>
  <si>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</si>
  <si>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</si>
  <si>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</si>
  <si>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</si>
  <si>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</si>
  <si>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</si>
  <si>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</si>
  <si>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</si>
  <si>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</si>
  <si>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</si>
  <si>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</si>
  <si>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</si>
  <si>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</si>
  <si>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</si>
  <si>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</si>
  <si>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</si>
  <si>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</si>
  <si>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</si>
  <si>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</si>
  <si>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</si>
  <si>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</si>
  <si>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</si>
  <si>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</si>
  <si>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</si>
  <si>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</si>
  <si>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</si>
  <si>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</si>
  <si>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</si>
  <si>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</si>
  <si>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</si>
  <si>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</si>
  <si>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</si>
  <si>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</si>
  <si>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</si>
  <si>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</si>
  <si>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</si>
  <si>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</si>
  <si>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</si>
  <si>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</si>
  <si>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</si>
  <si>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</si>
  <si>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</si>
  <si>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</si>
  <si>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</si>
  <si>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</si>
  <si>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</si>
  <si>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</si>
  <si>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</si>
  <si>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</si>
  <si>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</si>
  <si>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</si>
  <si>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</si>
  <si>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</si>
  <si>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</si>
  <si>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</si>
  <si>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</si>
  <si>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</si>
  <si>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</si>
  <si>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</si>
  <si>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</si>
  <si>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</si>
  <si>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</si>
  <si>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</si>
  <si>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</si>
  <si>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</si>
  <si>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</si>
  <si>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</si>
  <si>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</si>
  <si>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</si>
  <si>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</si>
  <si>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</si>
  <si>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</si>
  <si>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</si>
  <si>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</si>
  <si>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</si>
  <si>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</si>
  <si>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</si>
  <si>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</si>
  <si>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</si>
  <si>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</si>
  <si>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</si>
  <si>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</si>
  <si>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</si>
  <si>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</si>
  <si>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</si>
  <si>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</si>
  <si>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</si>
  <si>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</si>
  <si>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</si>
  <si>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</si>
  <si>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</si>
  <si>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</si>
  <si>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</si>
  <si>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</si>
  <si>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</si>
  <si>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</si>
  <si>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</si>
  <si>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</si>
  <si>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</si>
  <si>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</si>
  <si>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</si>
  <si>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</si>
  <si>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</si>
  <si>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</si>
  <si>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</si>
  <si>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</si>
  <si>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</si>
  <si>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</si>
  <si>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</si>
  <si>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</si>
  <si>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</si>
  <si>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</si>
  <si>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</si>
  <si>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</si>
  <si>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</si>
  <si>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</si>
  <si>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</si>
  <si>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</si>
  <si>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</si>
  <si>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</si>
  <si>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</si>
  <si>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</si>
  <si>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</si>
  <si>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</si>
  <si>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</si>
  <si>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</si>
  <si>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</si>
  <si>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</si>
  <si>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</si>
  <si>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</si>
  <si>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</si>
  <si>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</si>
  <si>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</si>
  <si>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</si>
  <si>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</si>
  <si>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</si>
  <si>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</si>
  <si>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</si>
  <si>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</si>
  <si>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</si>
  <si>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</si>
  <si>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</si>
  <si>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</si>
  <si>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</si>
  <si>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</si>
  <si>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</si>
  <si>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</si>
  <si>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</si>
  <si>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</si>
  <si>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</si>
  <si>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</si>
  <si>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</si>
  <si>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</si>
  <si>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</si>
  <si>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</si>
  <si>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</si>
  <si>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</si>
  <si>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</si>
  <si>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</si>
  <si>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</si>
  <si>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</si>
  <si>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</si>
  <si>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</si>
  <si>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</si>
  <si>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</si>
  <si>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</si>
  <si>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</si>
  <si>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</si>
  <si>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</si>
  <si>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</si>
  <si>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</si>
  <si>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</si>
  <si>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</si>
  <si>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</si>
  <si>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</si>
  <si>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</si>
  <si>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</si>
  <si>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</si>
  <si>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</si>
  <si>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</si>
  <si>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</si>
  <si>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</si>
  <si>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</si>
  <si>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</si>
  <si>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</si>
  <si>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</si>
  <si>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</si>
  <si>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</si>
  <si>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</si>
  <si>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</si>
  <si>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</si>
  <si>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</si>
  <si>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</si>
  <si>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</si>
  <si>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</si>
  <si>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</si>
  <si>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</si>
  <si>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</si>
  <si>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</si>
  <si>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</si>
  <si>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</si>
  <si>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</si>
  <si>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</si>
  <si>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</si>
  <si>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</si>
  <si>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</si>
  <si>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</si>
  <si>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</si>
  <si>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</si>
  <si>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</si>
  <si>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</si>
  <si>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</si>
  <si>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</si>
  <si>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</si>
  <si>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</si>
  <si>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</si>
  <si>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</si>
  <si>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</si>
  <si>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</si>
  <si>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</si>
  <si>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</si>
  <si>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</si>
  <si>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</si>
  <si>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</si>
  <si>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</si>
  <si>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</si>
  <si>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</si>
  <si>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</si>
  <si>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</si>
  <si>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</si>
  <si>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</si>
  <si>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</si>
  <si>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</si>
  <si>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</si>
  <si>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</si>
  <si>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</si>
  <si>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</si>
  <si>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</si>
  <si>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</si>
  <si>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</si>
  <si>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</si>
  <si>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</si>
  <si>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</si>
  <si>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</si>
  <si>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</si>
  <si>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</si>
  <si>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</si>
  <si>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</si>
  <si>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</si>
  <si>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</si>
  <si>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</si>
  <si>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</si>
  <si>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</si>
  <si>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</si>
  <si>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</si>
  <si>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</si>
  <si>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</si>
  <si>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</si>
  <si>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</si>
  <si>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</si>
  <si>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</si>
  <si>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</si>
  <si>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</si>
  <si>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</si>
  <si>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</si>
  <si>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</si>
  <si>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</si>
  <si>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</si>
  <si>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</si>
  <si>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</si>
  <si>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</si>
  <si>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</si>
  <si>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</si>
  <si>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</si>
  <si>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</si>
  <si>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</si>
  <si>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</si>
  <si>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</si>
  <si>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</si>
  <si>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</si>
  <si>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</si>
  <si>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</si>
  <si>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</si>
  <si>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</si>
  <si>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</si>
  <si>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</si>
  <si>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</si>
  <si>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</si>
  <si>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</si>
  <si>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</si>
  <si>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</si>
  <si>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</si>
  <si>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</si>
  <si>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</si>
  <si>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</si>
  <si>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</si>
  <si>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</si>
  <si>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</si>
  <si>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</si>
  <si>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</si>
  <si>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</si>
  <si>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</si>
  <si>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</si>
  <si>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</si>
  <si>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</si>
  <si>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</si>
  <si>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</si>
  <si>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</si>
  <si>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</si>
  <si>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</si>
  <si>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</si>
  <si>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</si>
  <si>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</si>
  <si>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</si>
  <si>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</si>
  <si>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</si>
  <si>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</si>
  <si>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</si>
  <si>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</si>
  <si>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</si>
  <si>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</si>
  <si>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</si>
  <si>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</si>
  <si>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</si>
  <si>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</si>
  <si>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</si>
  <si>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</si>
  <si>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</si>
  <si>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</si>
  <si>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</si>
  <si>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</si>
  <si>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</si>
  <si>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</si>
  <si>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</si>
  <si>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</si>
  <si>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</si>
  <si>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</si>
  <si>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</si>
  <si>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</si>
  <si>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</si>
  <si>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</si>
  <si>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</si>
  <si>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</si>
  <si>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</si>
  <si>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</si>
  <si>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</si>
  <si>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</si>
  <si>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</si>
  <si>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</si>
  <si>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</si>
  <si>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</si>
  <si>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</si>
  <si>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</si>
  <si>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</si>
  <si>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</si>
  <si>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</si>
  <si>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</si>
  <si>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</si>
  <si>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</si>
  <si>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</si>
  <si>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</si>
  <si>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</si>
  <si>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</si>
  <si>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</si>
  <si>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</si>
  <si>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</si>
  <si>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</si>
  <si>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</si>
  <si>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</si>
  <si>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</si>
  <si>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</si>
  <si>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</si>
  <si>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</si>
  <si>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</si>
  <si>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</si>
  <si>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</si>
  <si>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</si>
  <si>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</si>
  <si>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</si>
  <si>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</si>
  <si>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</si>
  <si>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</si>
  <si>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</si>
  <si>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</si>
  <si>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</si>
  <si>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</si>
  <si>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</si>
  <si>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</si>
  <si>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</si>
  <si>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</si>
  <si>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</si>
  <si>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</si>
  <si>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</si>
  <si>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</si>
  <si>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</si>
  <si>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</si>
  <si>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</si>
  <si>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</si>
  <si>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</si>
  <si>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</si>
  <si>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</si>
  <si>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</si>
  <si>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</si>
  <si>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</si>
  <si>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</si>
  <si>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</si>
  <si>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</si>
  <si>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</si>
  <si>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</si>
  <si>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</si>
  <si>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</si>
  <si>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</si>
  <si>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</si>
  <si>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</si>
  <si>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</si>
  <si>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</si>
  <si>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</si>
  <si>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</si>
  <si>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</si>
  <si>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</si>
  <si>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</si>
  <si>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</si>
  <si>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</si>
  <si>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</si>
  <si>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</si>
  <si>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</si>
  <si>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</si>
  <si>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</si>
  <si>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</si>
  <si>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</si>
  <si>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</si>
  <si>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</si>
  <si>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</si>
  <si>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</si>
  <si>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</si>
  <si>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</si>
  <si>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</si>
  <si>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</si>
  <si>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</si>
  <si>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</si>
  <si>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</si>
  <si>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</si>
  <si>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</si>
  <si>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</si>
  <si>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</si>
  <si>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</si>
  <si>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</si>
  <si>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</si>
  <si>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</si>
  <si>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</si>
  <si>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</si>
  <si>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</si>
  <si>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</si>
  <si>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</si>
  <si>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</si>
  <si>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</si>
  <si>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</si>
  <si>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</si>
  <si>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</si>
  <si>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</si>
  <si>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</si>
  <si>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</si>
  <si>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</si>
  <si>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</si>
  <si>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</si>
  <si>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</si>
  <si>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</si>
  <si>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</si>
  <si>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</si>
  <si>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</si>
  <si>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</si>
  <si>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</si>
  <si>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</si>
  <si>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</si>
  <si>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</si>
  <si>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</si>
  <si>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</si>
  <si>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</si>
  <si>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</si>
  <si>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</si>
  <si>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</si>
  <si>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</si>
  <si>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</si>
  <si>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</si>
  <si>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</si>
  <si>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</si>
  <si>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</si>
  <si>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</si>
  <si>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</si>
  <si>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</si>
  <si>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</si>
  <si>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</si>
  <si>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</si>
  <si>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</si>
  <si>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</si>
  <si>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</si>
  <si>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</si>
  <si>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</si>
  <si>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</si>
  <si>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</si>
  <si>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</si>
  <si>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</si>
  <si>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</si>
  <si>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</si>
  <si>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</si>
  <si>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</si>
  <si>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</si>
  <si>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</si>
  <si>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</si>
  <si>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</si>
  <si>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</si>
  <si>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</si>
  <si>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</si>
  <si>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</si>
  <si>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</si>
  <si>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</si>
  <si>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</si>
  <si>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</si>
  <si>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</si>
  <si>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</si>
  <si>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</si>
  <si>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</si>
  <si>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</si>
  <si>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</si>
  <si>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</si>
  <si>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</si>
  <si>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</si>
  <si>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</si>
  <si>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</si>
  <si>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</si>
  <si>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</si>
  <si>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</si>
  <si>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</si>
  <si>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</si>
  <si>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</si>
  <si>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</si>
  <si>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</si>
  <si>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</si>
  <si>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</si>
  <si>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</si>
  <si>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</si>
  <si>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</si>
  <si>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</si>
  <si>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</si>
  <si>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</si>
  <si>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</si>
  <si>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</si>
  <si>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</si>
  <si>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</si>
  <si>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</si>
  <si>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</si>
  <si>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</si>
  <si>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</si>
  <si>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</si>
  <si>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</si>
  <si>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</si>
  <si>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</si>
  <si>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</si>
  <si>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</si>
  <si>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</si>
  <si>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</si>
  <si>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</si>
  <si>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</si>
  <si>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</si>
  <si>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</si>
  <si>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</si>
  <si>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</si>
  <si>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</si>
  <si>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</si>
  <si>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</si>
  <si>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</si>
  <si>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</si>
  <si>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</si>
  <si>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</si>
  <si>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</si>
  <si>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</si>
  <si>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</si>
  <si>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</si>
  <si>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</si>
  <si>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</si>
  <si>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</si>
  <si>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</si>
  <si>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</si>
  <si>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</si>
  <si>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</si>
  <si>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</si>
  <si>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</si>
  <si>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</si>
  <si>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</si>
  <si>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</si>
  <si>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</si>
  <si>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</si>
  <si>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</si>
  <si>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</si>
  <si>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</si>
  <si>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</si>
  <si>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</si>
  <si>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</si>
  <si>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</si>
  <si>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</si>
  <si>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</si>
  <si>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</si>
  <si>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</si>
  <si>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</si>
  <si>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</si>
  <si>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</si>
  <si>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</si>
  <si>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</si>
  <si>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</si>
  <si>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</si>
  <si>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</si>
  <si>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</si>
  <si>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</si>
  <si>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</si>
  <si>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</si>
  <si>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</si>
  <si>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</si>
  <si>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</si>
  <si>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</si>
  <si>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</si>
  <si>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</si>
  <si>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</si>
  <si>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</si>
  <si>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</si>
  <si>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</si>
  <si>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</si>
  <si>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</si>
  <si>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</si>
  <si>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</si>
  <si>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</si>
  <si>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</si>
  <si>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</si>
  <si>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</si>
  <si>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</si>
  <si>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</si>
  <si>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</si>
  <si>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</si>
  <si>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</si>
  <si>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</si>
  <si>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</si>
  <si>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</si>
  <si>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</si>
  <si>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</si>
  <si>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</si>
  <si>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</si>
  <si>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</si>
  <si>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</si>
  <si>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</si>
  <si>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</si>
  <si>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</si>
  <si>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</si>
  <si>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</si>
  <si>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</si>
  <si>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</si>
  <si>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</si>
  <si>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</si>
  <si>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</si>
  <si>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</si>
  <si>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</si>
  <si>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</si>
  <si>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</si>
  <si>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</si>
  <si>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</si>
  <si>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</si>
  <si>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</si>
  <si>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</si>
  <si>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</si>
  <si>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</si>
  <si>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</si>
  <si>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</si>
  <si>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</si>
  <si>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</si>
  <si>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</si>
  <si>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</si>
  <si>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</si>
  <si>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</si>
  <si>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</si>
  <si>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</si>
  <si>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</si>
  <si>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</si>
  <si>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</si>
  <si>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</si>
  <si>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</si>
  <si>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</si>
  <si>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</si>
  <si>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</si>
  <si>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</si>
  <si>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</si>
  <si>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</si>
  <si>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</si>
  <si>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</si>
  <si>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</si>
  <si>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</si>
  <si>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</si>
  <si>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</si>
  <si>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</si>
  <si>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</si>
  <si>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</si>
  <si>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</si>
  <si>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</si>
  <si>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</si>
  <si>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</si>
  <si>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</si>
  <si>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</si>
  <si>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</si>
  <si>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</si>
  <si>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</si>
  <si>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</si>
  <si>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</si>
  <si>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</si>
  <si>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</si>
  <si>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</si>
  <si>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</si>
  <si>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</si>
  <si>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</si>
  <si>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</si>
  <si>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</si>
  <si>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</si>
  <si>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</si>
  <si>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</si>
  <si>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</si>
  <si>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</si>
  <si>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</si>
  <si>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</si>
  <si>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</si>
  <si>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</si>
  <si>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</si>
  <si>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</si>
  <si>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</si>
  <si>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</si>
  <si>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</si>
  <si>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</si>
  <si>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</si>
  <si>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</si>
  <si>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</si>
  <si>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</si>
  <si>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</si>
  <si>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</si>
  <si>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</si>
  <si>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</si>
  <si>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</si>
  <si>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</si>
  <si>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</si>
  <si>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</si>
  <si>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</si>
  <si>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</si>
  <si>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</si>
  <si>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</si>
  <si>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</si>
  <si>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</si>
  <si>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</si>
  <si>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</si>
  <si>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</si>
  <si>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</si>
  <si>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</si>
  <si>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</si>
  <si>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</si>
  <si>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</si>
  <si>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</si>
  <si>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</si>
  <si>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</si>
  <si>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</si>
  <si>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</si>
  <si>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</si>
  <si>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</si>
  <si>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</si>
  <si>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</si>
  <si>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</si>
  <si>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</si>
  <si>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</si>
  <si>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</si>
  <si>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</si>
  <si>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</si>
  <si>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</si>
  <si>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</si>
  <si>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</si>
  <si>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</si>
  <si>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</si>
  <si>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</si>
  <si>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</si>
  <si>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</si>
  <si>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</si>
  <si>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</si>
  <si>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</si>
  <si>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</si>
  <si>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</si>
  <si>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</si>
  <si>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</si>
  <si>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</si>
  <si>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</si>
  <si>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</si>
  <si>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</si>
  <si>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</si>
  <si>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</si>
  <si>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</si>
  <si>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</si>
  <si>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</si>
  <si>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</si>
  <si>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</si>
  <si>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</si>
  <si>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</si>
  <si>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</si>
  <si>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</si>
  <si>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</si>
  <si>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</si>
  <si>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</si>
  <si>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</si>
  <si>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</si>
  <si>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</si>
  <si>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</si>
  <si>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</si>
  <si>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</si>
  <si>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</si>
  <si>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</si>
  <si>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</si>
  <si>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</si>
  <si>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</si>
  <si>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</si>
  <si>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</si>
  <si>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</si>
  <si>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</si>
  <si>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</si>
  <si>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</si>
  <si>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</si>
  <si>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</si>
  <si>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</si>
  <si>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</si>
  <si>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</si>
  <si>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</si>
  <si>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</si>
  <si>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</si>
  <si>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</si>
  <si>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</si>
  <si>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</si>
  <si>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</si>
  <si>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</si>
  <si>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</si>
  <si>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</si>
  <si>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</si>
  <si>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</si>
  <si>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</si>
  <si>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</si>
  <si>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</si>
  <si>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</si>
  <si>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</si>
  <si>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</si>
  <si>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</si>
  <si>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</si>
  <si>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</si>
  <si>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</si>
  <si>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</si>
  <si>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</si>
  <si>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</si>
  <si>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</si>
  <si>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</si>
  <si>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</si>
  <si>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</si>
  <si>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</si>
  <si>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</si>
  <si>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</si>
  <si>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</si>
  <si>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</si>
  <si>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</si>
  <si>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</si>
  <si>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</si>
  <si>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</si>
  <si>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</si>
  <si>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</si>
  <si>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</si>
  <si>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</si>
  <si>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</si>
  <si>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</si>
  <si>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</si>
  <si>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</si>
  <si>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</si>
  <si>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</si>
  <si>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</si>
  <si>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</si>
  <si>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</si>
  <si>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</si>
  <si>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</si>
  <si>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</si>
  <si>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</si>
  <si>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</si>
  <si>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</si>
  <si>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</si>
  <si>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</si>
  <si>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</si>
  <si>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</si>
  <si>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</si>
  <si>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</si>
  <si>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</si>
  <si>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</si>
  <si>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</si>
  <si>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</si>
  <si>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</si>
  <si>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</si>
  <si>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</si>
  <si>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</si>
  <si>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</si>
  <si>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</si>
  <si>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</si>
  <si>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</si>
  <si>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</si>
  <si>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</si>
  <si>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</si>
  <si>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</si>
  <si>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</si>
  <si>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</si>
  <si>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</si>
  <si>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</si>
  <si>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</si>
  <si>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</si>
  <si>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</si>
  <si>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</si>
  <si>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</si>
  <si>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</si>
  <si>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</si>
  <si>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</si>
  <si>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</si>
  <si>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</si>
  <si>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</si>
  <si>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</si>
  <si>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</si>
  <si>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</si>
  <si>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</si>
  <si>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</si>
  <si>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</si>
  <si>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</si>
  <si>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</si>
  <si>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</si>
  <si>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</si>
  <si>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</si>
  <si>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</si>
  <si>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</si>
  <si>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</si>
  <si>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</si>
  <si>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</si>
  <si>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</si>
  <si>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</si>
  <si>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</si>
  <si>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</si>
  <si>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</si>
  <si>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</si>
  <si>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</si>
  <si>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</si>
  <si>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</si>
  <si>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</si>
  <si>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</si>
  <si>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</si>
  <si>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</si>
  <si>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</si>
  <si>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</si>
  <si>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</si>
  <si>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</si>
  <si>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</si>
  <si>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</si>
  <si>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</si>
  <si>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</si>
  <si>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</si>
  <si>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</si>
  <si>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</si>
  <si>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</si>
  <si>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</si>
  <si>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</si>
  <si>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</si>
  <si>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</si>
  <si>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</si>
  <si>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</si>
  <si>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</si>
  <si>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</si>
  <si>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</si>
  <si>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</si>
  <si>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</si>
  <si>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</si>
  <si>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</si>
  <si>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</si>
  <si>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</si>
  <si>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</si>
  <si>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</si>
  <si>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</si>
  <si>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</si>
  <si>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</si>
  <si>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</si>
  <si>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</si>
  <si>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</si>
  <si>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</si>
  <si>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</si>
  <si>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</si>
  <si>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</si>
  <si>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</si>
  <si>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</si>
  <si>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</si>
  <si>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</si>
  <si>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</si>
  <si>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</si>
  <si>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</si>
  <si>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</si>
  <si>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</si>
  <si>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</si>
  <si>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</si>
  <si>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</si>
  <si>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</si>
  <si>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</si>
  <si>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</si>
  <si>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</si>
  <si>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</si>
  <si>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</si>
  <si>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</si>
  <si>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</si>
  <si>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</si>
  <si>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</si>
  <si>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</si>
  <si>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</si>
  <si>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</si>
  <si>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</si>
  <si>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</si>
  <si>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</si>
  <si>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</si>
  <si>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</si>
  <si>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</si>
  <si>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</si>
  <si>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</si>
  <si>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</si>
  <si>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</si>
  <si>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</si>
  <si>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</si>
  <si>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</si>
  <si>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</si>
  <si>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</si>
  <si>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</si>
  <si>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</si>
  <si>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</si>
  <si>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</si>
  <si>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</si>
  <si>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</si>
  <si>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</si>
  <si>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</si>
  <si>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</si>
  <si>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</si>
  <si>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</si>
  <si>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</si>
  <si>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</si>
  <si>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</si>
  <si>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</si>
  <si>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</si>
  <si>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</si>
  <si>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</si>
  <si>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</si>
  <si>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</si>
  <si>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</si>
  <si>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</si>
  <si>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</si>
  <si>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</si>
  <si>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</si>
  <si>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</si>
  <si>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</si>
  <si>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</si>
  <si>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</si>
  <si>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</si>
  <si>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</si>
  <si>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</si>
  <si>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</si>
  <si>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</si>
  <si>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</si>
  <si>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</si>
  <si>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</si>
  <si>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</si>
  <si>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</si>
  <si>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</si>
  <si>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</si>
  <si>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</si>
  <si>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</si>
  <si>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</si>
  <si>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</si>
  <si>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</si>
  <si>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</si>
  <si>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</si>
  <si>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</si>
  <si>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</si>
  <si>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</si>
  <si>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</si>
  <si>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</si>
  <si>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</si>
  <si>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</si>
  <si>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</si>
  <si>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</si>
  <si>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</si>
  <si>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</si>
  <si>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</si>
  <si>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</si>
  <si>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</si>
  <si>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</si>
  <si>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</si>
  <si>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</si>
  <si>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</si>
  <si>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</si>
  <si>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</si>
  <si>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</si>
  <si>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</si>
  <si>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</si>
  <si>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</si>
  <si>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</si>
  <si>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</si>
  <si>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</si>
  <si>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</si>
  <si>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</si>
  <si>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</si>
  <si>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</si>
  <si>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</si>
  <si>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</si>
  <si>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</si>
  <si>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</si>
  <si>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</si>
  <si>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</si>
  <si>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</si>
  <si>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</si>
  <si>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</si>
  <si>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</si>
  <si>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</si>
  <si>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</si>
  <si>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</si>
  <si>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</si>
  <si>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</si>
  <si>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</si>
  <si>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</si>
  <si>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</si>
  <si>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</si>
  <si>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</si>
  <si>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</si>
  <si>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</si>
  <si>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</si>
  <si>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</si>
  <si>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</si>
  <si>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</si>
  <si>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</si>
  <si>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</si>
  <si>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</si>
  <si>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</si>
  <si>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</si>
  <si>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</si>
  <si>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</si>
  <si>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</si>
  <si>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</si>
  <si>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</si>
  <si>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</si>
  <si>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</si>
  <si>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</si>
  <si>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</si>
  <si>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</si>
  <si>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</si>
  <si>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</si>
  <si>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</si>
  <si>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</si>
  <si>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</si>
  <si>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</si>
  <si>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</si>
  <si>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</si>
  <si>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</si>
  <si>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</si>
  <si>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</si>
  <si>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</si>
  <si>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</si>
  <si>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</si>
  <si>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</si>
  <si>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</si>
  <si>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</si>
  <si>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</si>
  <si>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</si>
  <si>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</si>
  <si>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</si>
  <si>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</si>
  <si>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</si>
  <si>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</si>
  <si>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</si>
  <si>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</si>
  <si>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</si>
  <si>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</si>
  <si>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</si>
  <si>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</si>
  <si>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</si>
  <si>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</si>
  <si>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</si>
  <si>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</si>
  <si>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</si>
  <si>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</si>
  <si>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</si>
  <si>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</si>
  <si>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</si>
  <si>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</si>
  <si>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</si>
  <si>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</si>
  <si>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</si>
  <si>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</si>
  <si>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</si>
  <si>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</si>
  <si>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</si>
  <si>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</si>
  <si>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</si>
  <si>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</si>
  <si>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</si>
  <si>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</si>
  <si>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</si>
  <si>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</si>
  <si>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</si>
  <si>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</si>
  <si>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</si>
  <si>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</si>
  <si>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</si>
  <si>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</si>
  <si>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</si>
  <si>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</si>
  <si>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</si>
  <si>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</si>
  <si>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</si>
  <si>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</si>
  <si>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</si>
  <si>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</si>
  <si>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</si>
  <si>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</si>
  <si>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</si>
  <si>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</si>
  <si>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</si>
  <si>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</si>
  <si>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</si>
  <si>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</si>
  <si>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</si>
  <si>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</si>
  <si>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</si>
  <si>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</si>
  <si>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</si>
  <si>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</si>
  <si>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</si>
  <si>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</si>
  <si>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</si>
  <si>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</si>
  <si>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</si>
  <si>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</si>
  <si>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</si>
  <si>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</si>
  <si>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</si>
  <si>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</si>
  <si>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</si>
  <si>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</si>
  <si>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</si>
  <si>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</si>
  <si>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</si>
  <si>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</si>
  <si>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</si>
  <si>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</si>
  <si>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</si>
  <si>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</si>
  <si>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</si>
  <si>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</si>
  <si>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</si>
  <si>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</si>
  <si>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</si>
  <si>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</si>
  <si>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</si>
  <si>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</si>
  <si>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</si>
  <si>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</si>
  <si>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</si>
  <si>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</si>
  <si>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</si>
  <si>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</si>
  <si>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</si>
  <si>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</si>
  <si>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</si>
  <si>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</si>
  <si>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</si>
  <si>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</si>
  <si>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</si>
  <si>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</si>
  <si>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</si>
  <si>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</si>
  <si>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</si>
  <si>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</si>
  <si>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</si>
  <si>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</si>
  <si>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</si>
  <si>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</si>
  <si>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</si>
  <si>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</si>
  <si>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</si>
  <si>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</si>
  <si>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</si>
  <si>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</si>
  <si>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</si>
  <si>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</si>
  <si>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</si>
  <si>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</si>
  <si>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</si>
  <si>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</si>
  <si>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</si>
  <si>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</si>
  <si>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</si>
  <si>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</si>
  <si>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</si>
  <si>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</si>
  <si>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</si>
  <si>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</si>
  <si>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</si>
  <si>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</si>
  <si>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</si>
  <si>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</si>
  <si>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</si>
  <si>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</si>
  <si>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</si>
  <si>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</si>
  <si>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</si>
  <si>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</si>
  <si>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</si>
  <si>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</si>
  <si>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</si>
  <si>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</si>
  <si>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</si>
  <si>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</si>
  <si>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</si>
  <si>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</si>
  <si>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</si>
  <si>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</si>
  <si>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</si>
  <si>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</si>
  <si>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</si>
  <si>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</si>
  <si>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</si>
  <si>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</si>
  <si>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</si>
  <si>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</si>
  <si>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</si>
  <si>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</si>
  <si>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</si>
  <si>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</si>
  <si>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</si>
  <si>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</si>
  <si>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</si>
  <si>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</si>
  <si>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</si>
  <si>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</si>
  <si>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</si>
  <si>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</si>
  <si>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</si>
  <si>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</si>
  <si>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</si>
  <si>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</si>
  <si>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</si>
  <si>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</si>
  <si>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</si>
  <si>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</si>
  <si>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</si>
  <si>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</si>
  <si>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</si>
  <si>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</si>
  <si>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</si>
  <si>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</si>
  <si>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</si>
  <si>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</si>
  <si>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</si>
  <si>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</si>
  <si>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</si>
  <si>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</si>
  <si>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</si>
  <si>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</si>
  <si>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</si>
  <si>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</si>
  <si>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</si>
  <si>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</si>
  <si>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</si>
  <si>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</si>
  <si>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</si>
  <si>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</si>
  <si>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</si>
  <si>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</si>
  <si>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</si>
  <si>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</si>
  <si>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</si>
  <si>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</si>
  <si>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</si>
  <si>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</si>
  <si>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</si>
  <si>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</si>
  <si>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</si>
  <si>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</si>
  <si>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</si>
  <si>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</si>
  <si>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</si>
  <si>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</si>
  <si>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</si>
  <si>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</si>
  <si>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</si>
  <si>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</si>
  <si>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</si>
  <si>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</si>
  <si>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</si>
  <si>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</si>
  <si>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</si>
  <si>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</si>
  <si>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</si>
  <si>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</si>
  <si>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</si>
  <si>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</si>
  <si>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</si>
  <si>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</si>
  <si>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</si>
  <si>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</si>
  <si>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</si>
  <si>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</si>
  <si>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</si>
  <si>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</si>
  <si>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</si>
  <si>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</si>
  <si>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</si>
  <si>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</si>
  <si>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</si>
  <si>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</si>
  <si>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</si>
  <si>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</si>
  <si>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</si>
  <si>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</si>
  <si>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</si>
  <si>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</si>
  <si>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</si>
  <si>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</si>
  <si>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</si>
  <si>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</si>
  <si>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</si>
  <si>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</si>
  <si>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</si>
  <si>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</si>
  <si>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</si>
  <si>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</si>
  <si>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</si>
  <si>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</si>
  <si>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</si>
  <si>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</si>
  <si>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</si>
  <si>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</si>
  <si>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</si>
  <si>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</si>
  <si>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</si>
  <si>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</si>
  <si>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</si>
  <si>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</si>
  <si>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</si>
  <si>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</si>
  <si>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</si>
  <si>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</si>
  <si>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</si>
  <si>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</si>
  <si>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</si>
  <si>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</si>
  <si>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</si>
  <si>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</si>
  <si>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</si>
  <si>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</si>
  <si>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</si>
  <si>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</si>
  <si>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</si>
  <si>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</si>
  <si>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</si>
  <si>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</si>
  <si>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</si>
  <si>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</si>
  <si>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</si>
  <si>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</si>
  <si>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</si>
  <si>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</si>
  <si>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</si>
  <si>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</si>
  <si>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</si>
  <si>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</si>
  <si>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</si>
  <si>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</si>
  <si>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</si>
  <si>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</si>
  <si>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</si>
  <si>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</si>
  <si>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</si>
  <si>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</si>
  <si>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</si>
  <si>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</si>
  <si>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</si>
  <si>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</si>
  <si>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</si>
  <si>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</si>
  <si>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</si>
  <si>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</si>
  <si>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</si>
  <si>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</si>
  <si>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</si>
  <si>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</si>
  <si>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</si>
  <si>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</si>
  <si>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</si>
  <si>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</si>
  <si>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</si>
  <si>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</si>
  <si>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</si>
  <si>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</si>
  <si>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</si>
  <si>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</si>
  <si>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</si>
  <si>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</si>
  <si>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</si>
  <si>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</si>
  <si>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</si>
  <si>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</si>
  <si>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</si>
  <si>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</si>
  <si>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</si>
  <si>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</si>
  <si>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</si>
  <si>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</si>
  <si>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</si>
  <si>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</si>
  <si>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</si>
  <si>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</si>
  <si>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</si>
  <si>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</si>
  <si>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</si>
  <si>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</si>
  <si>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</si>
  <si>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</si>
  <si>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</si>
  <si>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</si>
  <si>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</si>
  <si>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</si>
  <si>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</si>
  <si>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</si>
  <si>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</si>
  <si>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</si>
  <si>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</si>
  <si>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</si>
  <si>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</si>
  <si>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</si>
  <si>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</si>
  <si>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</si>
  <si>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</si>
  <si>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</si>
  <si>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</si>
  <si>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</si>
  <si>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</si>
  <si>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</si>
  <si>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</si>
  <si>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</si>
  <si>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</si>
  <si>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</si>
  <si>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</si>
  <si>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</si>
  <si>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</si>
  <si>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</si>
  <si>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</si>
  <si>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</si>
  <si>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</si>
  <si>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</si>
  <si>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</si>
  <si>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</si>
  <si>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</si>
  <si>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</si>
  <si>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</si>
  <si>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</si>
  <si>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</si>
  <si>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</si>
  <si>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</si>
  <si>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</si>
  <si>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</si>
  <si>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</si>
  <si>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</si>
  <si>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</si>
  <si>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</si>
  <si>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</si>
  <si>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</si>
  <si>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</si>
  <si>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</si>
  <si>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</si>
  <si>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</si>
  <si>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</si>
  <si>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</si>
  <si>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</si>
  <si>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</si>
  <si>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</si>
  <si>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</si>
  <si>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</si>
  <si>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</si>
  <si>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</si>
  <si>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</si>
  <si>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</si>
  <si>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</si>
  <si>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</si>
  <si>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</si>
  <si>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</si>
  <si>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</si>
  <si>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</si>
  <si>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</si>
  <si>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</si>
  <si>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</si>
  <si>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</si>
  <si>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</si>
  <si>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</si>
  <si>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</si>
  <si>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</si>
  <si>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</si>
  <si>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</si>
  <si>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</si>
  <si>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</si>
  <si>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</si>
  <si>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</si>
  <si>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</si>
  <si>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</si>
  <si>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</si>
  <si>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</si>
  <si>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</si>
  <si>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</si>
  <si>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</si>
  <si>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</si>
  <si>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</si>
  <si>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</si>
  <si>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</si>
  <si>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</si>
  <si>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</si>
  <si>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</si>
  <si>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</si>
  <si>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</si>
  <si>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</si>
  <si>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</si>
  <si>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</si>
  <si>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</si>
  <si>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</si>
  <si>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</si>
  <si>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</si>
  <si>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</si>
  <si>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</si>
  <si>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</si>
  <si>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</si>
  <si>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</si>
  <si>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</si>
  <si>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</si>
  <si>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</si>
  <si>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</si>
  <si>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</si>
  <si>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</si>
  <si>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</si>
  <si>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</si>
  <si>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</si>
  <si>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</si>
  <si>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</si>
  <si>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</si>
  <si>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</si>
  <si>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</si>
  <si>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</si>
  <si>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</si>
  <si>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</si>
  <si>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</si>
  <si>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</si>
  <si>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</si>
  <si>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</si>
  <si>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</si>
  <si>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</si>
  <si>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</si>
  <si>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</si>
  <si>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</si>
  <si>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</si>
  <si>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</si>
  <si>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</si>
  <si>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</si>
  <si>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</si>
  <si>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</si>
  <si>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</si>
  <si>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</si>
  <si>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</si>
  <si>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</si>
  <si>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</si>
  <si>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</si>
  <si>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</si>
  <si>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</si>
  <si>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</si>
  <si>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</si>
  <si>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</si>
  <si>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</si>
  <si>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</si>
  <si>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</si>
  <si>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</si>
  <si>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</si>
  <si>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</si>
  <si>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</si>
  <si>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</si>
  <si>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</si>
  <si>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</si>
  <si>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</si>
  <si>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</si>
  <si>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</si>
  <si>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</si>
  <si>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</si>
  <si>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</si>
  <si>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</si>
  <si>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</si>
  <si>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</si>
  <si>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</si>
  <si>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</si>
  <si>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</si>
  <si>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</si>
  <si>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</si>
  <si>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</si>
  <si>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</si>
  <si>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</si>
  <si>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</si>
  <si>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</si>
  <si>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</si>
  <si>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</si>
  <si>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</si>
  <si>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</si>
  <si>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</si>
  <si>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</si>
  <si>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</si>
  <si>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</si>
  <si>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</si>
  <si>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</si>
  <si>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</si>
  <si>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</si>
  <si>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</si>
  <si>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</si>
  <si>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</si>
  <si>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</si>
  <si>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</si>
  <si>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</si>
  <si>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</si>
  <si>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</si>
  <si>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</si>
  <si>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</si>
  <si>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</si>
  <si>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</si>
  <si>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</si>
  <si>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</si>
  <si>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</si>
  <si>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</si>
  <si>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</si>
  <si>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</si>
  <si>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</si>
  <si>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</si>
  <si>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</si>
  <si>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</si>
  <si>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</si>
  <si>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</si>
  <si>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</si>
  <si>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</si>
  <si>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</si>
  <si>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</si>
  <si>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</si>
  <si>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</si>
  <si>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</si>
  <si>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</si>
  <si>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</si>
  <si>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</si>
  <si>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</si>
  <si>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</si>
  <si>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</si>
  <si>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</si>
  <si>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</si>
  <si>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</si>
  <si>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</si>
  <si>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</si>
  <si>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</si>
  <si>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</si>
  <si>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</si>
  <si>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</si>
  <si>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</si>
  <si>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</si>
  <si>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</si>
  <si>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</si>
  <si>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</si>
  <si>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</si>
  <si>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</si>
  <si>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</si>
  <si>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</si>
  <si>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</si>
  <si>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</si>
  <si>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</si>
  <si>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</si>
  <si>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</si>
  <si>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</si>
  <si>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</si>
  <si>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</si>
  <si>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</si>
  <si>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</si>
  <si>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</si>
  <si>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</si>
  <si>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</si>
  <si>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</si>
  <si>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</si>
  <si>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</si>
  <si>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</si>
  <si>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</si>
  <si>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</si>
  <si>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</si>
  <si>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</si>
  <si>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</si>
  <si>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</si>
  <si>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</si>
  <si>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</si>
  <si>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</si>
  <si>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</si>
  <si>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</si>
  <si>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</si>
  <si>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</si>
  <si>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</si>
  <si>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</si>
  <si>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</si>
  <si>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</si>
  <si>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</si>
  <si>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</si>
  <si>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</si>
  <si>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</si>
  <si>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</si>
  <si>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</si>
  <si>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</si>
  <si>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</si>
  <si>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</si>
  <si>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</si>
  <si>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</si>
  <si>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</si>
  <si>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</si>
  <si>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</si>
  <si>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</si>
  <si>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</si>
  <si>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</si>
  <si>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</si>
  <si>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</si>
  <si>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</si>
  <si>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</si>
  <si>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</si>
  <si>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</si>
  <si>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</si>
  <si>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</si>
  <si>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</si>
  <si>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</si>
  <si>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</si>
  <si>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</si>
  <si>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</si>
  <si>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</si>
  <si>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</si>
  <si>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</si>
  <si>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</si>
  <si>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</si>
  <si>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</si>
  <si>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</si>
  <si>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</si>
  <si>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</si>
  <si>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</si>
  <si>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</si>
  <si>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</si>
  <si>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</si>
  <si>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</si>
  <si>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</si>
  <si>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</si>
  <si>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</si>
  <si>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</si>
  <si>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</si>
  <si>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</si>
  <si>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</si>
  <si>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</si>
  <si>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</si>
  <si>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</si>
  <si>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</si>
  <si>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</si>
  <si>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</si>
  <si>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</si>
  <si>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</si>
  <si>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</si>
  <si>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</si>
  <si>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</si>
  <si>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</si>
  <si>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</si>
  <si>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</si>
  <si>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</si>
  <si>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</si>
  <si>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</si>
  <si>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</si>
  <si>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</si>
  <si>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</si>
  <si>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</si>
  <si>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</si>
  <si>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</si>
  <si>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</si>
  <si>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</si>
  <si>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</si>
  <si>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</si>
  <si>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</si>
  <si>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</si>
  <si>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</si>
  <si>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</si>
  <si>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</si>
  <si>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</si>
  <si>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</si>
  <si>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</si>
  <si>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</si>
  <si>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</si>
  <si>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</si>
  <si>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</si>
  <si>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</si>
  <si>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</si>
  <si>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</si>
  <si>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</si>
  <si>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</si>
  <si>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</si>
  <si>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</si>
  <si>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</si>
  <si>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</si>
  <si>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</si>
  <si>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</si>
  <si>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</si>
  <si>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</si>
  <si>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</si>
  <si>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</si>
  <si>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</si>
  <si>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</si>
  <si>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</si>
  <si>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</si>
  <si>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</si>
  <si>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</si>
  <si>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</si>
  <si>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</si>
  <si>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</si>
  <si>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</si>
  <si>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</si>
  <si>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</si>
  <si>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</si>
  <si>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</si>
  <si>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</si>
  <si>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</si>
  <si>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</si>
  <si>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</si>
  <si>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</si>
  <si>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</si>
  <si>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</si>
  <si>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</si>
  <si>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</si>
  <si>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</si>
  <si>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</si>
  <si>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</si>
  <si>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</si>
  <si>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</si>
  <si>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</si>
  <si>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</si>
  <si>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</si>
  <si>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</si>
  <si>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</si>
  <si>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</si>
  <si>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</si>
  <si>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</si>
  <si>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</si>
  <si>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</si>
  <si>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</si>
  <si>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</si>
  <si>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</si>
  <si>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</si>
  <si>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</si>
  <si>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</si>
  <si>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</si>
  <si>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</si>
  <si>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</si>
  <si>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</si>
  <si>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</si>
  <si>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</si>
  <si>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</si>
  <si>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</si>
  <si>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</si>
  <si>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</si>
  <si>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</si>
  <si>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</si>
  <si>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</si>
  <si>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</si>
  <si>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</si>
  <si>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</si>
  <si>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</si>
  <si>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</si>
  <si>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</si>
  <si>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</si>
  <si>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</si>
  <si>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</si>
  <si>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</si>
  <si>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</si>
  <si>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</si>
  <si>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</si>
  <si>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</si>
  <si>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</si>
  <si>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</si>
  <si>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</si>
  <si>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</si>
  <si>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</si>
  <si>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</si>
  <si>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</si>
  <si>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</si>
  <si>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</si>
  <si>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</si>
  <si>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</si>
  <si>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</si>
  <si>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</si>
  <si>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</si>
  <si>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</si>
  <si>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</si>
  <si>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</si>
  <si>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</si>
  <si>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</si>
  <si>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</si>
  <si>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</si>
  <si>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</si>
  <si>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</si>
  <si>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</si>
  <si>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</si>
  <si>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</si>
  <si>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</si>
  <si>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</si>
  <si>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</si>
  <si>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</si>
  <si>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</si>
  <si>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</si>
  <si>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</si>
  <si>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</si>
  <si>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</si>
  <si>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</si>
  <si>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</si>
  <si>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</si>
  <si>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</si>
  <si>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</si>
  <si>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</si>
  <si>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</si>
  <si>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</si>
  <si>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</si>
  <si>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</si>
  <si>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</si>
  <si>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</si>
  <si>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</si>
  <si>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</si>
  <si>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</si>
  <si>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</si>
  <si>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</si>
  <si>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</si>
  <si>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</si>
  <si>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</si>
  <si>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</si>
  <si>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</si>
  <si>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</si>
  <si>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</si>
  <si>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</si>
  <si>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</si>
  <si>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</si>
  <si>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</si>
  <si>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</si>
  <si>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</si>
  <si>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</si>
  <si>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</si>
  <si>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</si>
  <si>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</si>
  <si>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</si>
  <si>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</si>
  <si>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</si>
  <si>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</si>
  <si>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</si>
  <si>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</si>
  <si>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</si>
  <si>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</si>
  <si>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</si>
  <si>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</si>
  <si>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</si>
  <si>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</si>
  <si>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</si>
  <si>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</si>
  <si>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</si>
  <si>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</si>
  <si>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</si>
  <si>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</si>
  <si>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</si>
  <si>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</si>
  <si>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</si>
  <si>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</si>
  <si>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</si>
  <si>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</si>
  <si>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</si>
  <si>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</si>
  <si>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</si>
  <si>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</si>
  <si>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</si>
  <si>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</si>
  <si>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</si>
  <si>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</si>
  <si>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</si>
  <si>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</si>
  <si>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</si>
  <si>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</si>
  <si>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</si>
  <si>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</si>
  <si>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</si>
  <si>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</si>
  <si>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</si>
  <si>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</si>
  <si>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</si>
  <si>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</si>
  <si>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</si>
  <si>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</si>
  <si>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</si>
  <si>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</si>
  <si>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</si>
  <si>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</si>
  <si>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</si>
  <si>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</si>
  <si>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</si>
  <si>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</si>
  <si>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</si>
  <si>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</si>
  <si>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</si>
  <si>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</si>
  <si>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</si>
  <si>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</si>
  <si>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</si>
  <si>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</si>
  <si>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</si>
  <si>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</si>
  <si>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</si>
  <si>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</si>
  <si>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</si>
  <si>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</si>
  <si>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</si>
  <si>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</si>
  <si>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</si>
  <si>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</si>
  <si>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</si>
  <si>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</si>
  <si>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</si>
  <si>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</si>
  <si>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</si>
  <si>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</si>
  <si>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</si>
  <si>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</si>
  <si>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</si>
  <si>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</si>
  <si>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</si>
  <si>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</si>
  <si>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</si>
  <si>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</si>
  <si>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</si>
  <si>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</si>
  <si>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</si>
  <si>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</si>
  <si>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</si>
  <si>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</si>
  <si>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</si>
  <si>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</si>
  <si>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</si>
  <si>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</si>
  <si>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</si>
  <si>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</si>
  <si>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</si>
  <si>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</si>
  <si>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</si>
  <si>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</si>
  <si>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</si>
  <si>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</si>
  <si>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</si>
  <si>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</si>
  <si>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</si>
  <si>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</si>
  <si>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</si>
  <si>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</si>
  <si>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</si>
  <si>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</si>
  <si>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</si>
  <si>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</si>
  <si>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</si>
  <si>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</si>
  <si>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</si>
  <si>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</si>
  <si>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</si>
  <si>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</si>
  <si>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</si>
  <si>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</si>
  <si>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</si>
  <si>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</si>
  <si>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</si>
  <si>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</si>
  <si>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</si>
  <si>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</si>
  <si>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</si>
  <si>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</si>
  <si>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</si>
  <si>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</si>
  <si>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</si>
  <si>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</si>
  <si>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</si>
  <si>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</si>
  <si>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</si>
  <si>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</si>
  <si>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</si>
  <si>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</si>
  <si>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</si>
  <si>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</si>
  <si>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</si>
  <si>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</si>
  <si>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</si>
  <si>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</si>
  <si>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</si>
  <si>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</si>
  <si>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</si>
  <si>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</si>
  <si>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</si>
  <si>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</si>
  <si>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</si>
  <si>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</si>
  <si>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</si>
  <si>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</si>
  <si>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</si>
  <si>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</si>
  <si>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</si>
  <si>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</si>
  <si>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</si>
  <si>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</si>
  <si>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</si>
  <si>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</si>
  <si>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</si>
  <si>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</si>
  <si>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</si>
  <si>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</si>
  <si>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</si>
  <si>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</si>
  <si>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</si>
  <si>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</si>
  <si>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</si>
  <si>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</si>
  <si>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</si>
  <si>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</si>
  <si>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</si>
  <si>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</si>
  <si>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</si>
  <si>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</si>
  <si>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</si>
  <si>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</si>
  <si>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</si>
  <si>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</si>
  <si>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</si>
  <si>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</si>
  <si>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</si>
  <si>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</si>
  <si>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</si>
  <si>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</si>
  <si>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</si>
  <si>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</si>
  <si>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</si>
  <si>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</si>
  <si>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</si>
  <si>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</si>
  <si>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</si>
  <si>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</si>
  <si>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</si>
  <si>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</si>
  <si>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</si>
  <si>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</si>
  <si>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</si>
  <si>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</si>
  <si>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</si>
  <si>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</si>
  <si>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</si>
  <si>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</si>
  <si>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</si>
  <si>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</si>
  <si>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</si>
  <si>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</si>
  <si>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</si>
  <si>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</si>
  <si>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</si>
  <si>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</si>
  <si>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</si>
  <si>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</si>
  <si>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</si>
  <si>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</si>
  <si>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</si>
  <si>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</si>
  <si>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</si>
  <si>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</si>
  <si>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</si>
  <si>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</si>
  <si>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</si>
  <si>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</si>
  <si>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</si>
  <si>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</si>
  <si>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</si>
  <si>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</si>
  <si>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</si>
  <si>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</si>
  <si>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</si>
  <si>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</si>
  <si>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</si>
  <si>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</si>
  <si>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</si>
  <si>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</si>
  <si>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</si>
  <si>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</si>
  <si>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</si>
  <si>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</si>
  <si>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</si>
  <si>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</si>
  <si>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</si>
  <si>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</si>
  <si>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</si>
  <si>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</si>
  <si>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</si>
  <si>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</si>
  <si>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</si>
  <si>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</si>
  <si>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</si>
  <si>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</si>
  <si>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</si>
  <si>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</si>
  <si>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</si>
  <si>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</si>
  <si>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</si>
  <si>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</si>
  <si>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</si>
  <si>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</si>
  <si>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</si>
  <si>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</si>
  <si>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</si>
  <si>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</si>
  <si>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</si>
  <si>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</si>
  <si>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</si>
  <si>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</si>
  <si>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</si>
  <si>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</si>
  <si>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</si>
  <si>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</si>
  <si>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</si>
  <si>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</si>
  <si>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</si>
  <si>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</si>
  <si>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</si>
  <si>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</si>
  <si>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</si>
  <si>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</si>
  <si>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</si>
  <si>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</si>
  <si>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</si>
  <si>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</si>
  <si>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</si>
  <si>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</si>
  <si>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</si>
  <si>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</si>
  <si>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</si>
  <si>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</si>
  <si>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</si>
  <si>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</si>
  <si>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</si>
  <si>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</si>
  <si>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</si>
  <si>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</si>
  <si>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</si>
  <si>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</si>
  <si>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</si>
  <si>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</si>
  <si>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</si>
  <si>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</si>
  <si>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</si>
  <si>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</si>
  <si>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</si>
  <si>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</si>
  <si>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</si>
  <si>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</si>
  <si>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</si>
  <si>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</si>
  <si>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</si>
  <si>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</si>
  <si>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</si>
  <si>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</si>
  <si>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</si>
  <si>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</si>
  <si>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</si>
  <si>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</si>
  <si>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</si>
  <si>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</si>
  <si>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</si>
  <si>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</si>
  <si>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</si>
  <si>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</si>
  <si>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</si>
  <si>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</si>
  <si>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</si>
  <si>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</si>
  <si>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</si>
  <si>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</si>
  <si>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</si>
  <si>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</si>
  <si>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</si>
  <si>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</si>
  <si>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</si>
  <si>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</si>
  <si>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</si>
  <si>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</si>
  <si>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</si>
  <si>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</si>
  <si>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</si>
  <si>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</si>
  <si>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</si>
  <si>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</si>
  <si>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</si>
  <si>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</si>
  <si>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</si>
  <si>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</si>
  <si>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</si>
  <si>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</si>
  <si>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</si>
  <si>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</si>
  <si>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</si>
  <si>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</si>
  <si>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</si>
  <si>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</si>
  <si>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</si>
  <si>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</si>
  <si>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</si>
  <si>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</si>
  <si>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</si>
  <si>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</si>
  <si>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</si>
  <si>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</si>
  <si>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</si>
  <si>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</si>
  <si>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</si>
  <si>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</si>
  <si>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</si>
  <si>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</si>
  <si>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</si>
  <si>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</si>
  <si>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</si>
  <si>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</si>
  <si>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</si>
  <si>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</si>
  <si>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</si>
  <si>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</si>
  <si>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</si>
  <si>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</si>
  <si>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</si>
  <si>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</si>
  <si>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</si>
  <si>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</si>
  <si>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</si>
  <si>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</si>
  <si>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</si>
  <si>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</si>
  <si>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</si>
  <si>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</si>
  <si>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</si>
  <si>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</si>
  <si>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</si>
  <si>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</si>
  <si>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</si>
  <si>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</si>
  <si>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</si>
  <si>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</si>
  <si>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</si>
  <si>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</si>
  <si>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</si>
  <si>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</si>
  <si>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</si>
  <si>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</si>
  <si>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</si>
  <si>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</si>
  <si>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</si>
  <si>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</si>
  <si>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</si>
  <si>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</si>
  <si>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</si>
  <si>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</si>
  <si>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</si>
  <si>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</si>
  <si>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</si>
  <si>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</si>
  <si>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</si>
  <si>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</si>
  <si>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</si>
  <si>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</si>
  <si>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</si>
  <si>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</si>
  <si>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</si>
  <si>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</si>
  <si>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</si>
  <si>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</si>
  <si>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</si>
  <si>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</si>
  <si>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</si>
  <si>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</si>
  <si>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</si>
  <si>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</si>
  <si>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</si>
  <si>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</si>
  <si>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</si>
  <si>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</si>
  <si>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</si>
  <si>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</si>
  <si>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</si>
  <si>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</si>
  <si>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</si>
  <si>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</si>
  <si>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</si>
  <si>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</si>
  <si>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</si>
  <si>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</si>
  <si>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</si>
  <si>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</si>
  <si>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</si>
  <si>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</si>
  <si>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</si>
  <si>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</si>
  <si>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</si>
  <si>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</si>
  <si>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</si>
  <si>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</si>
  <si>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</si>
  <si>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</si>
  <si>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</si>
  <si>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</si>
  <si>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</si>
  <si>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</si>
  <si>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</si>
  <si>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</si>
  <si>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</si>
  <si>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</si>
  <si>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</si>
  <si>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</si>
  <si>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</si>
  <si>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</si>
  <si>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</si>
  <si>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</si>
  <si>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</si>
  <si>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</si>
  <si>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</si>
  <si>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</si>
  <si>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</si>
  <si>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</si>
  <si>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</si>
  <si>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</si>
  <si>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</si>
  <si>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</si>
  <si>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</si>
  <si>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</si>
  <si>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</si>
  <si>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</si>
  <si>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</si>
  <si>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</si>
  <si>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</si>
  <si>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</si>
  <si>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</si>
  <si>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</si>
  <si>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</si>
  <si>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</si>
  <si>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</si>
  <si>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</si>
  <si>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</si>
  <si>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</si>
  <si>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</si>
  <si>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</si>
  <si>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</si>
  <si>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</si>
  <si>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</si>
  <si>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</si>
  <si>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</si>
  <si>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</si>
  <si>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</si>
  <si>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</si>
  <si>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</si>
  <si>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</si>
  <si>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</si>
  <si>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</si>
  <si>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</si>
  <si>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</si>
  <si>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</si>
  <si>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</si>
  <si>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</si>
  <si>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</si>
  <si>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</si>
  <si>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</si>
  <si>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</si>
  <si>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</si>
  <si>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</si>
  <si>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</si>
  <si>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</si>
  <si>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</si>
  <si>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</si>
  <si>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</si>
  <si>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</si>
  <si>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</si>
  <si>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</si>
  <si>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</si>
  <si>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</si>
  <si>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</si>
  <si>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</si>
  <si>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</si>
  <si>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</si>
  <si>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</si>
  <si>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</si>
  <si>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</si>
  <si>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</si>
  <si>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</si>
  <si>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</si>
  <si>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</si>
  <si>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</si>
  <si>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</si>
  <si>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</si>
  <si>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</si>
  <si>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</si>
  <si>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</si>
  <si>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</si>
  <si>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</si>
  <si>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</si>
  <si>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</si>
  <si>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</si>
  <si>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</si>
  <si>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</si>
  <si>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</si>
  <si>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</si>
  <si>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</si>
  <si>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</si>
  <si>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</si>
  <si>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</si>
  <si>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</si>
  <si>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</si>
  <si>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</si>
  <si>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</si>
  <si>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</si>
  <si>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</si>
  <si>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</si>
  <si>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</si>
  <si>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</si>
  <si>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</si>
  <si>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</si>
  <si>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</si>
  <si>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</si>
  <si>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</si>
  <si>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</si>
  <si>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</si>
  <si>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</si>
  <si>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</si>
  <si>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</si>
  <si>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</si>
  <si>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</si>
  <si>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</si>
  <si>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</si>
  <si>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</si>
  <si>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</si>
  <si>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</si>
  <si>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</si>
  <si>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</si>
  <si>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</si>
  <si>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</si>
  <si>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</si>
  <si>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</si>
  <si>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</si>
  <si>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</si>
  <si>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</si>
  <si>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</si>
  <si>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</si>
  <si>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</si>
  <si>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</si>
  <si>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</si>
  <si>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</si>
  <si>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</si>
  <si>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</si>
  <si>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</si>
  <si>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</si>
  <si>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</si>
  <si>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</si>
  <si>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</si>
  <si>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</si>
  <si>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</si>
  <si>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</si>
  <si>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</si>
  <si>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</si>
  <si>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</si>
  <si>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</si>
  <si>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</si>
  <si>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</si>
  <si>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</si>
  <si>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</si>
  <si>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</si>
  <si>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</si>
  <si>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</si>
  <si>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</si>
  <si>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</si>
  <si>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</si>
  <si>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</si>
  <si>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</si>
  <si>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</si>
  <si>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</si>
  <si>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</si>
  <si>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</si>
  <si>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</si>
  <si>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</si>
  <si>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</si>
  <si>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</si>
  <si>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</si>
  <si>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</si>
  <si>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</si>
  <si>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</si>
  <si>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</si>
  <si>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</si>
  <si>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</si>
  <si>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</si>
  <si>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</si>
  <si>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</si>
  <si>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</si>
  <si>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</si>
  <si>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</si>
  <si>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</si>
  <si>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</si>
  <si>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</si>
  <si>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</si>
  <si>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</si>
  <si>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</si>
  <si>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</si>
  <si>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</si>
  <si>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</si>
  <si>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</si>
  <si>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</si>
  <si>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</si>
  <si>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</si>
  <si>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</si>
  <si>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</si>
  <si>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</si>
  <si>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</si>
  <si>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</si>
  <si>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</si>
  <si>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</si>
  <si>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</si>
  <si>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</si>
  <si>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</si>
  <si>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</si>
  <si>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</si>
  <si>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</si>
  <si>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</si>
  <si>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</si>
  <si>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</si>
  <si>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</si>
  <si>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</si>
  <si>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</si>
  <si>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</si>
  <si>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</si>
  <si>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</si>
  <si>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</si>
  <si>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</si>
  <si>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</si>
  <si>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</si>
  <si>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</si>
  <si>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</si>
  <si>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</si>
  <si>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</si>
  <si>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</si>
  <si>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</si>
  <si>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</si>
  <si>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</si>
  <si>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</si>
  <si>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</si>
  <si>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</si>
  <si>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</si>
  <si>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</si>
  <si>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</si>
  <si>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</si>
  <si>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</si>
  <si>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</si>
  <si>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</si>
  <si>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</si>
  <si>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</si>
  <si>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</si>
  <si>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</si>
  <si>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</si>
  <si>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</si>
  <si>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</si>
  <si>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</si>
  <si>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</si>
  <si>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</si>
  <si>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</si>
  <si>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</si>
  <si>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</si>
  <si>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</si>
  <si>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</si>
  <si>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</si>
  <si>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</si>
  <si>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</si>
  <si>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</si>
  <si>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</si>
  <si>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</si>
  <si>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</si>
  <si>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</si>
  <si>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</si>
  <si>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</si>
  <si>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</si>
  <si>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</si>
  <si>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</si>
  <si>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</si>
  <si>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</si>
  <si>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</si>
  <si>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</si>
  <si>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</si>
  <si>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</si>
  <si>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</si>
  <si>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</si>
  <si>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</si>
  <si>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</si>
  <si>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</si>
  <si>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</si>
  <si>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</si>
  <si>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</si>
  <si>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</si>
  <si>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</si>
  <si>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</si>
  <si>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</si>
  <si>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</si>
  <si>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</si>
  <si>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</si>
  <si>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</si>
  <si>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</si>
  <si>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</si>
  <si>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</si>
  <si>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</si>
  <si>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</si>
  <si>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</si>
  <si>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</si>
  <si>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</si>
  <si>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</si>
  <si>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</si>
  <si>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</si>
  <si>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</si>
  <si>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</si>
  <si>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</si>
  <si>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</si>
  <si>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</si>
  <si>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</si>
  <si>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</si>
  <si>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</si>
  <si>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</si>
  <si>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</si>
  <si>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</si>
  <si>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</si>
  <si>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</si>
  <si>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</si>
  <si>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</si>
  <si>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</si>
  <si>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</si>
  <si>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</si>
  <si>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</si>
  <si>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</si>
  <si>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</si>
  <si>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</si>
  <si>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</si>
  <si>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</si>
  <si>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</si>
  <si>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</si>
  <si>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</si>
  <si>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</si>
  <si>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</si>
  <si>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</si>
  <si>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</si>
  <si>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</si>
  <si>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</si>
  <si>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</si>
  <si>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</si>
  <si>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</si>
  <si>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</si>
  <si>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</si>
  <si>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</si>
  <si>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</si>
  <si>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</si>
  <si>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</si>
  <si>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</si>
  <si>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</si>
  <si>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</si>
  <si>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</si>
  <si>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</si>
  <si>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</si>
  <si>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</si>
  <si>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</si>
  <si>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</si>
  <si>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</si>
  <si>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</si>
  <si>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</si>
  <si>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</si>
  <si>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</si>
  <si>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</si>
  <si>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</si>
  <si>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</si>
  <si>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</si>
  <si>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</si>
  <si>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</si>
  <si>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</si>
  <si>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</si>
  <si>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</si>
  <si>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</si>
  <si>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</si>
  <si>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</si>
  <si>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</si>
  <si>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</si>
  <si>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</si>
  <si>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</si>
  <si>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</si>
  <si>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</si>
  <si>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</si>
  <si>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</si>
  <si>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</si>
  <si>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</si>
  <si>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</si>
  <si>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</si>
  <si>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</si>
  <si>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</si>
  <si>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</si>
  <si>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</si>
  <si>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</si>
  <si>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</si>
  <si>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</si>
  <si>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</si>
  <si>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</si>
  <si>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</si>
  <si>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</si>
  <si>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</si>
  <si>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</si>
  <si>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</si>
  <si>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</si>
  <si>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</si>
  <si>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</si>
  <si>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</si>
  <si>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</si>
  <si>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</si>
  <si>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</si>
  <si>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</si>
  <si>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</si>
  <si>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</si>
  <si>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</si>
  <si>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</si>
  <si>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</si>
  <si>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</si>
  <si>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</si>
  <si>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</si>
  <si>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</si>
  <si>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</si>
  <si>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</si>
  <si>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</si>
  <si>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</si>
  <si>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</si>
  <si>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</si>
  <si>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</si>
  <si>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</si>
  <si>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</si>
  <si>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</si>
  <si>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</si>
  <si>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</si>
  <si>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</si>
  <si>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</si>
  <si>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</si>
  <si>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</si>
  <si>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</si>
  <si>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</si>
  <si>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</si>
  <si>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</si>
  <si>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</si>
  <si>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</si>
  <si>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</si>
  <si>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</si>
  <si>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</si>
  <si>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</si>
  <si>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</si>
  <si>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</si>
  <si>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</si>
  <si>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</si>
  <si>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</si>
  <si>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</si>
  <si>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</si>
  <si>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</si>
  <si>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</si>
  <si>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</si>
  <si>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</si>
  <si>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</si>
  <si>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</si>
  <si>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</si>
  <si>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</si>
  <si>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</si>
  <si>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</si>
  <si>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</si>
  <si>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</si>
  <si>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</si>
  <si>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</si>
  <si>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</si>
  <si>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</si>
  <si>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</si>
  <si>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</si>
  <si>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</si>
  <si>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</si>
  <si>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</si>
  <si>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</si>
  <si>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</si>
  <si>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</si>
  <si>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</si>
  <si>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</si>
  <si>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</si>
  <si>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</si>
  <si>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</si>
  <si>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</si>
  <si>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</si>
  <si>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</si>
  <si>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</si>
  <si>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</si>
  <si>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</si>
  <si>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</si>
  <si>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</si>
  <si>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</si>
  <si>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</si>
  <si>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</si>
  <si>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</si>
  <si>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</si>
  <si>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</si>
  <si>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</si>
  <si>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</si>
  <si>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</si>
  <si>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</si>
  <si>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</si>
  <si>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</si>
  <si>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</si>
  <si>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</si>
  <si>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</si>
  <si>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</si>
  <si>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</si>
  <si>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</si>
  <si>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</si>
  <si>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</si>
  <si>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</si>
  <si>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</si>
  <si>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</si>
  <si>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</si>
  <si>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</si>
  <si>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</si>
  <si>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</si>
  <si>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</si>
  <si>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</si>
  <si>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</si>
  <si>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</si>
  <si>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</si>
  <si>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</si>
  <si>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</si>
  <si>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</si>
  <si>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</si>
  <si>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</si>
  <si>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</si>
  <si>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</si>
  <si>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</si>
  <si>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</si>
  <si>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</si>
  <si>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</si>
  <si>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</si>
  <si>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</si>
  <si>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</si>
  <si>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</si>
  <si>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</si>
  <si>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</si>
  <si>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</si>
  <si>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</si>
  <si>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</si>
  <si>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</si>
  <si>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</si>
  <si>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</si>
  <si>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</si>
  <si>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</si>
  <si>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</si>
  <si>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</si>
  <si>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</si>
  <si>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</si>
  <si>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</si>
  <si>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</si>
  <si>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</si>
  <si>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</si>
  <si>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</si>
  <si>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</si>
  <si>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</si>
  <si>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</si>
  <si>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</si>
  <si>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</si>
  <si>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</si>
  <si>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</si>
  <si>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</si>
  <si>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</si>
  <si>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</si>
  <si>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</si>
  <si>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</si>
  <si>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</si>
  <si>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</si>
  <si>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</si>
  <si>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</si>
  <si>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</si>
  <si>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</si>
  <si>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</si>
  <si>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</si>
  <si>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</si>
  <si>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</si>
  <si>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</si>
  <si>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</si>
  <si>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</si>
  <si>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</si>
  <si>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</si>
  <si>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</si>
  <si>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</si>
  <si>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</si>
  <si>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</si>
  <si>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</si>
  <si>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</si>
  <si>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</si>
  <si>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</si>
  <si>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</si>
  <si>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</si>
  <si>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</si>
  <si>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</si>
  <si>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</si>
  <si>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</si>
  <si>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</si>
  <si>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</si>
  <si>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</si>
  <si>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</si>
  <si>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</si>
  <si>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</si>
  <si>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</si>
  <si>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</si>
  <si>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</si>
  <si>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</si>
  <si>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</si>
  <si>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</si>
  <si>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</si>
  <si>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</si>
  <si>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</si>
  <si>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</si>
  <si>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</si>
  <si>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</si>
  <si>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</si>
  <si>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</si>
  <si>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</si>
  <si>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</si>
  <si>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</si>
  <si>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</si>
  <si>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</si>
  <si>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</si>
  <si>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</si>
  <si>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</si>
  <si>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</si>
  <si>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</si>
  <si>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</si>
  <si>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</si>
  <si>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</si>
  <si>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</si>
  <si>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</si>
  <si>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</si>
  <si>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</si>
  <si>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</si>
  <si>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</si>
  <si>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</si>
  <si>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</si>
  <si>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</si>
  <si>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</si>
  <si>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</si>
  <si>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</si>
  <si>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</si>
  <si>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</si>
  <si>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</si>
  <si>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</si>
  <si>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</si>
  <si>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</si>
  <si>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</si>
  <si>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</si>
  <si>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</si>
  <si>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</si>
  <si>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</si>
  <si>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</si>
  <si>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</si>
  <si>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</si>
  <si>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</si>
  <si>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</si>
  <si>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</si>
  <si>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</si>
  <si>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</si>
  <si>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</si>
  <si>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</si>
  <si>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</si>
  <si>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</si>
  <si>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</si>
  <si>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</si>
  <si>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</si>
  <si>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</si>
  <si>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</si>
  <si>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</si>
  <si>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</si>
  <si>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</si>
  <si>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</si>
  <si>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</si>
  <si>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</si>
  <si>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</si>
  <si>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</si>
  <si>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</si>
  <si>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</si>
  <si>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</si>
  <si>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</si>
  <si>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</si>
  <si>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</si>
  <si>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</si>
  <si>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</si>
  <si>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</si>
  <si>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</si>
  <si>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</si>
  <si>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</si>
  <si>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</si>
  <si>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</si>
  <si>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</si>
  <si>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</si>
  <si>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</si>
  <si>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</si>
  <si>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</si>
  <si>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</si>
  <si>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</si>
  <si>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</si>
  <si>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</si>
  <si>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</si>
  <si>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</si>
  <si>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</si>
  <si>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</si>
  <si>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</si>
  <si>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</si>
  <si>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</si>
  <si>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</si>
  <si>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</si>
  <si>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</si>
  <si>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</si>
  <si>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</si>
  <si>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</si>
  <si>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</si>
  <si>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</si>
  <si>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</si>
  <si>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</si>
  <si>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</si>
  <si>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</si>
  <si>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</si>
  <si>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</si>
  <si>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</si>
  <si>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</si>
  <si>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</si>
  <si>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</si>
  <si>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</si>
  <si>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</si>
  <si>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</si>
  <si>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</si>
  <si>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</si>
  <si>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</si>
  <si>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</si>
  <si>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</si>
  <si>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</si>
  <si>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</si>
  <si>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</si>
  <si>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</si>
  <si>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</si>
  <si>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</si>
  <si>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</si>
  <si>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</si>
  <si>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</si>
  <si>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</si>
  <si>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</si>
  <si>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</si>
  <si>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</si>
  <si>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</si>
  <si>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</si>
  <si>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</si>
  <si>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</si>
  <si>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</si>
  <si>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</si>
  <si>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</si>
  <si>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</si>
  <si>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</si>
  <si>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</si>
  <si>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</si>
  <si>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</si>
  <si>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</si>
  <si>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</si>
  <si>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</si>
  <si>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</si>
  <si>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</si>
  <si>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</si>
  <si>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</si>
  <si>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</si>
  <si>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</si>
  <si>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</si>
  <si>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</si>
  <si>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</si>
  <si>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</si>
  <si>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</si>
  <si>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</si>
  <si>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</si>
  <si>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</si>
  <si>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</si>
  <si>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</si>
  <si>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</si>
  <si>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</si>
  <si>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</si>
  <si>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</si>
  <si>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</si>
  <si>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</si>
  <si>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</si>
  <si>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</si>
  <si>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</si>
  <si>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</si>
  <si>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</si>
  <si>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</si>
  <si>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</si>
  <si>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</si>
  <si>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</si>
  <si>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</si>
  <si>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</si>
  <si>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</si>
  <si>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</si>
  <si>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</si>
  <si>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</si>
  <si>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</si>
  <si>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</si>
  <si>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</si>
  <si>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</si>
  <si>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</si>
  <si>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</si>
  <si>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</si>
  <si>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</si>
  <si>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</si>
  <si>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</si>
  <si>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</si>
  <si>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</si>
  <si>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</si>
  <si>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</si>
  <si>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</si>
  <si>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</si>
  <si>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</si>
  <si>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</si>
  <si>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</si>
  <si>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</si>
  <si>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</si>
  <si>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</si>
  <si>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</si>
  <si>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</si>
  <si>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</si>
  <si>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</si>
  <si>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</si>
  <si>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</si>
  <si>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</si>
  <si>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</si>
  <si>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</si>
  <si>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</si>
  <si>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</si>
  <si>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</si>
  <si>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</si>
  <si>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</si>
  <si>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</si>
  <si>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</si>
  <si>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</si>
  <si>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</si>
  <si>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</si>
  <si>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</si>
  <si>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</si>
  <si>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</si>
  <si>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</si>
  <si>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</si>
  <si>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</si>
  <si>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</si>
  <si>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</si>
  <si>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</si>
  <si>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</si>
  <si>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</si>
  <si>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</si>
  <si>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</si>
  <si>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</si>
  <si>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</si>
  <si>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</si>
  <si>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</si>
  <si>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</si>
  <si>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</si>
  <si>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</si>
  <si>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</si>
  <si>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</si>
  <si>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</si>
  <si>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</si>
  <si>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</si>
  <si>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</si>
  <si>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</si>
  <si>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</si>
  <si>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</si>
  <si>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</si>
  <si>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</si>
  <si>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</si>
  <si>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</si>
  <si>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</si>
  <si>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</si>
  <si>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</si>
  <si>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</si>
  <si>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</si>
  <si>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</si>
  <si>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</si>
  <si>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</si>
  <si>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</si>
  <si>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</si>
  <si>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</si>
  <si>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</si>
  <si>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</si>
  <si>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</si>
  <si>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</si>
  <si>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</si>
  <si>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</si>
  <si>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</si>
  <si>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</si>
  <si>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</si>
  <si>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</si>
  <si>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</si>
  <si>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</si>
  <si>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</si>
  <si>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</si>
  <si>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</si>
  <si>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</si>
  <si>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</si>
  <si>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</si>
  <si>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</si>
  <si>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</si>
  <si>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</si>
  <si>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</si>
  <si>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</si>
  <si>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</si>
  <si>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</si>
  <si>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</si>
  <si>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</si>
  <si>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</si>
  <si>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</si>
  <si>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</si>
  <si>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</si>
  <si>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</si>
  <si>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</si>
  <si>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</si>
  <si>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</si>
  <si>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</si>
  <si>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</si>
  <si>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</si>
  <si>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</si>
  <si>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</si>
  <si>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</si>
  <si>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</si>
  <si>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</si>
  <si>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</si>
  <si>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</si>
  <si>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</si>
  <si>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</si>
  <si>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</si>
  <si>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</si>
  <si>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</si>
  <si>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</si>
  <si>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</si>
  <si>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</si>
  <si>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</si>
  <si>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</si>
  <si>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</si>
  <si>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</si>
  <si>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</si>
  <si>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</si>
  <si>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</si>
  <si>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</si>
  <si>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</si>
  <si>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</si>
  <si>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</si>
  <si>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</si>
  <si>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</si>
  <si>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</si>
  <si>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</si>
  <si>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</si>
  <si>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</si>
  <si>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</si>
  <si>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</si>
  <si>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</si>
  <si>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</si>
  <si>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</si>
  <si>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</si>
  <si>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</si>
  <si>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</si>
  <si>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</si>
  <si>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</si>
  <si>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</si>
  <si>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</si>
  <si>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</si>
  <si>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</si>
  <si>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</si>
  <si>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</si>
  <si>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</si>
  <si>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</si>
  <si>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</si>
  <si>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</si>
  <si>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</si>
  <si>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</si>
  <si>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</si>
  <si>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</si>
  <si>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</si>
  <si>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</si>
  <si>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</si>
  <si>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</si>
  <si>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</si>
  <si>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</si>
  <si>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</si>
  <si>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</si>
  <si>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</si>
  <si>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</si>
  <si>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</si>
  <si>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</si>
  <si>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</si>
  <si>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</si>
  <si>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</si>
  <si>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</si>
  <si>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</si>
  <si>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</si>
  <si>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</si>
  <si>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</si>
  <si>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</si>
  <si>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</si>
  <si>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</si>
  <si>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</si>
  <si>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</si>
  <si>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</si>
  <si>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</si>
  <si>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</si>
  <si>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</si>
  <si>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</si>
  <si>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</si>
  <si>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</si>
  <si>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</si>
  <si>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</si>
  <si>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</si>
  <si>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</si>
  <si>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</si>
  <si>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</si>
  <si>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</si>
  <si>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</si>
  <si>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</si>
  <si>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</si>
  <si>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</si>
  <si>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</si>
  <si>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</si>
  <si>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</si>
  <si>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</si>
  <si>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</si>
  <si>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</si>
  <si>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</si>
  <si>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</si>
  <si>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</si>
  <si>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</si>
  <si>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</si>
  <si>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</si>
  <si>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</si>
  <si>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</si>
  <si>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</si>
  <si>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</si>
  <si>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</si>
  <si>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</si>
  <si>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</si>
  <si>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</si>
  <si>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</si>
  <si>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</si>
  <si>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</si>
  <si>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</si>
  <si>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</si>
  <si>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</si>
  <si>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</si>
  <si>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</si>
  <si>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</si>
  <si>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</si>
  <si>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</si>
  <si>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</si>
  <si>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</si>
  <si>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</si>
  <si>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</si>
  <si>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</si>
  <si>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</si>
  <si>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</si>
  <si>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</si>
  <si>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</si>
  <si>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</si>
  <si>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</si>
  <si>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</si>
  <si>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</si>
  <si>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</si>
  <si>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</si>
  <si>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</si>
  <si>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</si>
  <si>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</si>
  <si>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</si>
  <si>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</si>
  <si>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</si>
  <si>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</si>
  <si>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</si>
  <si>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</si>
  <si>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</si>
  <si>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</si>
  <si>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</si>
  <si>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</si>
  <si>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</si>
  <si>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</si>
  <si>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</si>
  <si>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</si>
  <si>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</si>
  <si>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</si>
  <si>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</si>
  <si>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</si>
  <si>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</si>
  <si>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</si>
  <si>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</si>
  <si>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</si>
  <si>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</si>
  <si>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</si>
  <si>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</si>
  <si>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</si>
  <si>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</si>
  <si>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</si>
  <si>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</si>
  <si>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</si>
  <si>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</si>
  <si>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</si>
  <si>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</si>
  <si>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</si>
  <si>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</si>
  <si>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</si>
  <si>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</si>
  <si>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</si>
  <si>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</si>
  <si>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</si>
  <si>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</si>
  <si>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</si>
  <si>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</si>
  <si>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</si>
  <si>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</si>
  <si>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</si>
  <si>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</si>
  <si>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</si>
  <si>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</si>
  <si>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</si>
  <si>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</si>
  <si>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</si>
  <si>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</si>
  <si>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</si>
  <si>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</si>
  <si>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</si>
  <si>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</si>
  <si>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</si>
  <si>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</si>
  <si>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</si>
  <si>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</si>
  <si>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</si>
  <si>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</si>
  <si>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</si>
  <si>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</si>
  <si>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</si>
  <si>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</si>
  <si>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</si>
  <si>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</si>
  <si>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</si>
  <si>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</si>
  <si>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</si>
  <si>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</si>
  <si>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</si>
  <si>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</si>
  <si>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</si>
  <si>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</si>
  <si>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</si>
  <si>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</si>
  <si>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</si>
  <si>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</si>
  <si>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</si>
  <si>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</si>
  <si>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</si>
  <si>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</si>
  <si>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</si>
  <si>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</si>
  <si>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</si>
  <si>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</si>
  <si>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</si>
  <si>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</si>
  <si>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</si>
  <si>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</si>
  <si>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</si>
  <si>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</si>
  <si>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</si>
  <si>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</si>
  <si>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</si>
  <si>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</si>
  <si>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</si>
  <si>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</si>
  <si>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</si>
  <si>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</si>
  <si>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</si>
  <si>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</si>
  <si>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</si>
  <si>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</si>
  <si>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</si>
  <si>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</si>
  <si>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</si>
  <si>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</si>
  <si>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</si>
  <si>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</si>
  <si>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</si>
  <si>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</si>
  <si>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</si>
  <si>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</si>
  <si>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</si>
  <si>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</si>
  <si>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</si>
  <si>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</si>
  <si>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</si>
  <si>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</si>
  <si>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</si>
  <si>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</si>
  <si>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</si>
  <si>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</si>
  <si>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</si>
  <si>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</si>
  <si>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</si>
  <si>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</si>
  <si>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</si>
  <si>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</si>
  <si>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</si>
  <si>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</si>
  <si>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</si>
  <si>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</si>
  <si>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</si>
  <si>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</si>
  <si>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</si>
  <si>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</si>
  <si>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</si>
  <si>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</si>
  <si>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</si>
  <si>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</si>
  <si>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</si>
  <si>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</si>
  <si>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</si>
  <si>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</si>
  <si>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</si>
  <si>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</si>
  <si>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</si>
  <si>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</si>
  <si>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</si>
  <si>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</si>
  <si>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</si>
  <si>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</si>
  <si>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</si>
  <si>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</si>
  <si>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</si>
  <si>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</si>
  <si>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</si>
  <si>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</si>
  <si>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</si>
  <si>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</si>
  <si>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</si>
  <si>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</si>
  <si>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</si>
  <si>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</si>
  <si>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</si>
  <si>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</si>
  <si>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</si>
  <si>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</si>
  <si>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</si>
  <si>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</si>
  <si>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</si>
  <si>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</si>
  <si>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</si>
  <si>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</si>
  <si>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</si>
  <si>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</si>
  <si>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</si>
  <si>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</si>
  <si>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</si>
  <si>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</si>
  <si>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</si>
  <si>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</si>
  <si>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</si>
  <si>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</si>
  <si>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</si>
  <si>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</si>
  <si>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</si>
  <si>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</si>
  <si>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</si>
  <si>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</si>
  <si>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</si>
  <si>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</si>
  <si>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</si>
  <si>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</si>
  <si>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</si>
  <si>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</si>
  <si>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</si>
  <si>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</si>
  <si>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</si>
  <si>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</si>
  <si>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</si>
  <si>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</si>
  <si>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</si>
  <si>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</si>
  <si>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</si>
  <si>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</si>
  <si>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</si>
  <si>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</si>
  <si>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</si>
  <si>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</si>
  <si>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</si>
  <si>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</si>
  <si>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</si>
  <si>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</si>
  <si>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</si>
  <si>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</si>
  <si>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</si>
  <si>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</si>
  <si>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</si>
  <si>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</si>
  <si>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</si>
  <si>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</si>
  <si>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</si>
  <si>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</si>
  <si>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</si>
  <si>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</si>
  <si>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</si>
  <si>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</si>
  <si>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</si>
  <si>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</si>
  <si>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</si>
  <si>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</si>
  <si>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</si>
  <si>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</si>
  <si>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</si>
  <si>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</si>
  <si>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</si>
  <si>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</si>
  <si>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</si>
  <si>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</si>
  <si>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</si>
  <si>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</si>
  <si>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</si>
  <si>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</si>
  <si>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</si>
  <si>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</si>
  <si>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</si>
  <si>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</si>
  <si>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</si>
  <si>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</si>
  <si>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</si>
  <si>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</si>
  <si>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</si>
  <si>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</si>
  <si>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</si>
  <si>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</si>
  <si>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</si>
  <si>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</si>
  <si>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</si>
  <si>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</si>
  <si>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</si>
  <si>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</si>
  <si>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</si>
  <si>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</si>
  <si>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</si>
  <si>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</si>
  <si>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</si>
  <si>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</si>
  <si>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</si>
  <si>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</si>
  <si>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</si>
  <si>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</si>
  <si>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</si>
  <si>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</si>
  <si>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</si>
  <si>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</si>
  <si>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</si>
  <si>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</si>
  <si>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</si>
  <si>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</si>
  <si>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</si>
  <si>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</si>
  <si>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</si>
  <si>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</si>
  <si>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</si>
  <si>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</si>
  <si>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</si>
  <si>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</si>
  <si>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</si>
  <si>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</si>
  <si>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</si>
  <si>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</si>
  <si>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</si>
  <si>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</si>
  <si>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</si>
  <si>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</si>
  <si>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</si>
  <si>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</si>
  <si>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</si>
  <si>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</si>
  <si>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</si>
  <si>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</si>
  <si>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</si>
  <si>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</si>
  <si>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</si>
  <si>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</si>
  <si>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</si>
  <si>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</si>
  <si>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</si>
  <si>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</si>
  <si>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</si>
  <si>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</si>
  <si>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</si>
  <si>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</si>
  <si>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</si>
  <si>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</si>
  <si>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</si>
  <si>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</si>
  <si>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</si>
  <si>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</si>
  <si>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</si>
  <si>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</si>
  <si>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</si>
  <si>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</si>
  <si>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</si>
  <si>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</si>
  <si>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</si>
  <si>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</si>
  <si>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</si>
  <si>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</si>
  <si>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</si>
  <si>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</si>
  <si>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</si>
  <si>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</si>
  <si>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</si>
  <si>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</si>
  <si>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</si>
  <si>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</si>
  <si>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</si>
  <si>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</si>
  <si>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</si>
  <si>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</si>
  <si>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</si>
  <si>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</si>
  <si>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</si>
  <si>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</si>
  <si>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</si>
  <si>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</si>
  <si>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</si>
  <si>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</si>
  <si>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</si>
  <si>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</si>
  <si>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</si>
  <si>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</si>
  <si>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</si>
  <si>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</si>
  <si>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</si>
  <si>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</si>
  <si>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</si>
  <si>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</si>
  <si>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</si>
  <si>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</si>
  <si>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</si>
  <si>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</si>
  <si>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</si>
  <si>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</si>
  <si>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</si>
  <si>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</si>
  <si>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</si>
  <si>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</si>
  <si>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</si>
  <si>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</si>
  <si>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</si>
  <si>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</si>
  <si>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</si>
  <si>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</si>
  <si>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</si>
  <si>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</si>
  <si>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</si>
  <si>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</si>
  <si>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</si>
  <si>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</si>
  <si>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</si>
  <si>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</si>
  <si>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</si>
  <si>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</si>
  <si>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</si>
  <si>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</si>
  <si>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</si>
  <si>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</si>
  <si>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</si>
  <si>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</si>
  <si>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</si>
  <si>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</si>
  <si>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</si>
  <si>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</si>
  <si>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</si>
  <si>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</si>
  <si>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</si>
  <si>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</si>
  <si>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</si>
  <si>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</si>
  <si>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</si>
  <si>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</si>
  <si>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</si>
  <si>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</si>
  <si>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</si>
  <si>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</si>
  <si>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</si>
  <si>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</si>
  <si>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</si>
  <si>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</si>
  <si>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</si>
  <si>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</si>
  <si>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</si>
  <si>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</si>
  <si>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</si>
  <si>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</si>
  <si>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</si>
  <si>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</si>
  <si>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</si>
  <si>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</si>
  <si>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</si>
  <si>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</si>
  <si>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</si>
  <si>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</si>
  <si>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</si>
  <si>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</si>
  <si>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</si>
  <si>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</si>
  <si>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</si>
  <si>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</si>
  <si>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</si>
  <si>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</si>
  <si>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</si>
  <si>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</si>
  <si>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</si>
  <si>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</si>
  <si>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</si>
  <si>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</si>
  <si>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</si>
  <si>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</si>
  <si>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</si>
  <si>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</si>
  <si>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</si>
  <si>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</si>
  <si>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</si>
  <si>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</si>
  <si>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</si>
  <si>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</si>
  <si>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</si>
  <si>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</si>
  <si>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</si>
  <si>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</si>
  <si>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</si>
  <si>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</si>
  <si>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</si>
  <si>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</si>
  <si>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</si>
  <si>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</si>
  <si>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</si>
  <si>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</si>
  <si>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</si>
  <si>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</si>
  <si>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</si>
  <si>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</si>
  <si>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</si>
  <si>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</si>
  <si>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</si>
  <si>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</si>
  <si>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</si>
  <si>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</si>
  <si>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</si>
  <si>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</si>
  <si>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</si>
  <si>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</si>
  <si>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</si>
  <si>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</si>
  <si>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</si>
  <si>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</si>
  <si>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</si>
  <si>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</si>
  <si>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</si>
  <si>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</si>
  <si>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</si>
  <si>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</si>
  <si>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</si>
  <si>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</si>
  <si>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</si>
  <si>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</si>
  <si>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</si>
  <si>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</si>
  <si>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</si>
  <si>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</si>
  <si>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</si>
  <si>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</si>
  <si>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</si>
  <si>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</si>
  <si>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</si>
  <si>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</si>
  <si>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</si>
  <si>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</si>
  <si>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</si>
  <si>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</si>
  <si>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</si>
  <si>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</si>
  <si>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</si>
  <si>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</si>
  <si>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</si>
  <si>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</si>
  <si>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</si>
  <si>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</si>
  <si>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</si>
  <si>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</si>
  <si>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</si>
  <si>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</si>
  <si>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</si>
  <si>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</si>
  <si>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</si>
  <si>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</si>
  <si>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</si>
  <si>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</si>
  <si>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</si>
  <si>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</si>
  <si>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</si>
  <si>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</si>
  <si>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</si>
  <si>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</si>
  <si>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</si>
  <si>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</si>
  <si>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</si>
  <si>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</si>
  <si>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</si>
  <si>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</si>
  <si>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</si>
  <si>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</si>
  <si>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</si>
  <si>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</si>
  <si>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</si>
  <si>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</si>
  <si>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</si>
  <si>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</si>
  <si>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</si>
  <si>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</si>
  <si>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</si>
  <si>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</si>
  <si>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</si>
  <si>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</si>
  <si>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</si>
  <si>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</si>
  <si>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</si>
  <si>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</si>
  <si>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</si>
  <si>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</si>
  <si>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</si>
  <si>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</si>
  <si>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</si>
  <si>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</si>
  <si>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</si>
  <si>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</si>
  <si>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</si>
  <si>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</si>
  <si>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</si>
  <si>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</si>
  <si>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</si>
  <si>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</si>
  <si>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</si>
  <si>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</si>
  <si>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</si>
  <si>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</si>
  <si>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</si>
  <si>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</si>
  <si>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</si>
  <si>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</si>
  <si>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</si>
  <si>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</si>
  <si>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</si>
  <si>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</si>
  <si>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</si>
  <si>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</si>
  <si>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</si>
  <si>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</si>
  <si>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</si>
  <si>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</si>
  <si>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</si>
  <si>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</si>
  <si>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</si>
  <si>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</si>
  <si>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</si>
  <si>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</si>
  <si>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</si>
  <si>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</si>
  <si>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</si>
  <si>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</si>
  <si>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</si>
  <si>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</si>
  <si>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</si>
  <si>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</si>
  <si>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</si>
  <si>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</si>
  <si>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</si>
  <si>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</si>
  <si>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</si>
  <si>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</si>
  <si>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</si>
  <si>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</si>
  <si>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</si>
  <si>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</si>
  <si>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</si>
  <si>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</si>
  <si>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</si>
  <si>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</si>
  <si>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</si>
  <si>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</si>
  <si>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</si>
  <si>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</si>
  <si>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</si>
  <si>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</si>
  <si>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</si>
  <si>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</si>
  <si>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</si>
  <si>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</si>
  <si>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</si>
  <si>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</si>
  <si>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</si>
  <si>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</si>
  <si>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</si>
  <si>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</si>
  <si>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</si>
  <si>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</si>
  <si>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</si>
  <si>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</si>
  <si>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</si>
  <si>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</si>
  <si>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</si>
  <si>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</si>
  <si>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</si>
  <si>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</si>
  <si>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</si>
  <si>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</si>
  <si>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</si>
  <si>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</si>
  <si>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</si>
  <si>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</si>
  <si>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</si>
  <si>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</si>
  <si>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</si>
  <si>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</si>
  <si>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</si>
  <si>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</si>
  <si>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</si>
  <si>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</si>
  <si>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</si>
  <si>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</si>
  <si>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</si>
  <si>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</si>
  <si>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</si>
  <si>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</si>
  <si>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</si>
  <si>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</si>
  <si>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</si>
  <si>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</si>
  <si>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</si>
  <si>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</si>
  <si>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</si>
  <si>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</si>
  <si>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</si>
  <si>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</si>
  <si>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</si>
  <si>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</si>
  <si>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</si>
  <si>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</si>
  <si>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</si>
  <si>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</si>
  <si>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</si>
  <si>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</si>
  <si>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</si>
  <si>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</si>
  <si>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</si>
  <si>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</si>
  <si>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</si>
  <si>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</si>
  <si>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</si>
  <si>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</si>
  <si>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</si>
  <si>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</si>
  <si>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</si>
  <si>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</si>
  <si>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</si>
  <si>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</si>
  <si>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</si>
  <si>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</si>
  <si>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</si>
  <si>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</si>
  <si>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</si>
  <si>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</si>
  <si>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</si>
  <si>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</si>
  <si>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</si>
  <si>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</si>
  <si>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</si>
  <si>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</si>
  <si>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</si>
  <si>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</si>
  <si>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</si>
  <si>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</si>
  <si>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</si>
  <si>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</si>
  <si>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</si>
  <si>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</si>
  <si>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</si>
  <si>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</si>
  <si>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</si>
  <si>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</si>
  <si>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</si>
  <si>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</si>
  <si>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</si>
  <si>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</si>
  <si>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</si>
  <si>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</si>
  <si>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</si>
  <si>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</si>
  <si>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</si>
  <si>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</si>
  <si>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</si>
  <si>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</si>
  <si>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</si>
  <si>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</si>
  <si>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</si>
  <si>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</si>
  <si>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</si>
  <si>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</si>
  <si>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</si>
  <si>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</si>
  <si>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</si>
  <si>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</si>
  <si>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</si>
  <si>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</si>
  <si>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</si>
  <si>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</si>
  <si>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</si>
  <si>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</si>
  <si>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</si>
  <si>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</si>
  <si>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</si>
  <si>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</si>
  <si>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</si>
  <si>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</si>
  <si>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</si>
  <si>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</si>
  <si>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</si>
  <si>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</si>
  <si>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</si>
  <si>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</si>
  <si>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</si>
  <si>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</si>
  <si>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</si>
  <si>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</si>
  <si>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</si>
  <si>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</si>
  <si>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</si>
  <si>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</si>
  <si>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</si>
  <si>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</si>
  <si>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</si>
  <si>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</si>
  <si>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</si>
  <si>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</si>
  <si>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</si>
  <si>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</si>
  <si>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</si>
  <si>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</si>
  <si>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</si>
  <si>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</si>
  <si>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</si>
  <si>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</si>
  <si>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</si>
  <si>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</si>
  <si>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</si>
  <si>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</si>
  <si>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</si>
  <si>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</si>
  <si>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</si>
  <si>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</si>
  <si>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</si>
  <si>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</si>
  <si>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</si>
  <si>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</si>
  <si>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</si>
  <si>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</si>
  <si>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</si>
  <si>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</si>
  <si>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</si>
  <si>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</si>
  <si>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</si>
  <si>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</si>
  <si>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</si>
  <si>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</si>
  <si>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</si>
  <si>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</si>
  <si>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</si>
  <si>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</si>
  <si>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</si>
  <si>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</si>
  <si>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</si>
  <si>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</si>
  <si>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</si>
  <si>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</si>
  <si>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</si>
  <si>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</si>
  <si>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</si>
  <si>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</si>
  <si>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</si>
  <si>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</si>
  <si>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</si>
  <si>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</si>
  <si>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</si>
  <si>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</si>
  <si>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</si>
  <si>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</si>
  <si>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</si>
  <si>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</si>
  <si>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</si>
  <si>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</si>
  <si>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</si>
  <si>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</si>
  <si>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</si>
  <si>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</si>
  <si>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</si>
  <si>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</si>
  <si>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</si>
  <si>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</si>
  <si>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</si>
  <si>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</si>
  <si>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</si>
  <si>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</si>
  <si>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</si>
  <si>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</si>
  <si>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</si>
  <si>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</si>
  <si>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</si>
  <si>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</si>
  <si>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</si>
  <si>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</si>
  <si>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</si>
  <si>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</si>
  <si>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</si>
  <si>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</si>
  <si>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</si>
  <si>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</si>
  <si>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</si>
  <si>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</si>
  <si>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</si>
  <si>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</si>
  <si>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</si>
  <si>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</si>
  <si>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</si>
  <si>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</si>
  <si>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</si>
  <si>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</si>
  <si>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</si>
  <si>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</si>
  <si>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</si>
  <si>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</si>
  <si>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</si>
  <si>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</si>
  <si>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</si>
  <si>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</si>
  <si>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</si>
  <si>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</si>
  <si>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</si>
  <si>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</si>
  <si>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</si>
  <si>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</si>
  <si>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</si>
  <si>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</si>
  <si>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</si>
  <si>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</si>
  <si>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</si>
  <si>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</si>
  <si>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</si>
  <si>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</si>
  <si>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</si>
  <si>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</si>
  <si>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</si>
  <si>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</si>
  <si>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</si>
  <si>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</si>
  <si>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</si>
  <si>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</si>
  <si>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</si>
  <si>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</si>
  <si>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</si>
  <si>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</si>
  <si>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</si>
  <si>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</si>
  <si>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</si>
  <si>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</si>
  <si>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</si>
  <si>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</si>
  <si>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</si>
  <si>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</si>
  <si>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</si>
  <si>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</si>
  <si>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</si>
  <si>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</si>
  <si>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</si>
  <si>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</si>
  <si>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</si>
  <si>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</si>
  <si>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</si>
  <si>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</si>
  <si>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</si>
  <si>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</si>
  <si>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</si>
  <si>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</si>
  <si>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</si>
  <si>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</si>
  <si>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</si>
  <si>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</si>
  <si>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</si>
  <si>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</si>
  <si>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</si>
  <si>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</si>
  <si>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</si>
  <si>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</si>
  <si>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</si>
  <si>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</si>
  <si>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</si>
  <si>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</si>
  <si>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</si>
  <si>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</si>
  <si>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</si>
  <si>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</si>
  <si>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</si>
  <si>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</si>
  <si>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</si>
  <si>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</si>
  <si>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</si>
  <si>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</si>
  <si>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</si>
  <si>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</si>
  <si>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</si>
  <si>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</si>
  <si>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</si>
  <si>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</si>
  <si>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</si>
  <si>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</si>
  <si>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</si>
  <si>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</si>
  <si>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</si>
  <si>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</si>
  <si>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</si>
  <si>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</si>
  <si>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</si>
  <si>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</si>
  <si>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</si>
  <si>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</si>
  <si>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</si>
  <si>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</si>
  <si>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</si>
  <si>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</si>
  <si>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</si>
  <si>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</si>
  <si>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</si>
  <si>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</si>
  <si>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</si>
  <si>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</si>
  <si>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</si>
  <si>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</si>
  <si>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</si>
  <si>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</si>
  <si>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</si>
  <si>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</si>
  <si>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</si>
  <si>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</si>
  <si>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</si>
  <si>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</si>
  <si>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</si>
  <si>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</si>
  <si>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</si>
  <si>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</si>
  <si>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</si>
  <si>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</si>
  <si>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</si>
  <si>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</si>
  <si>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</si>
  <si>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</si>
  <si>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</si>
  <si>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</si>
  <si>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</si>
  <si>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</si>
  <si>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</si>
  <si>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</si>
  <si>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</si>
  <si>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</si>
  <si>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</si>
  <si>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</si>
  <si>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</si>
  <si>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</si>
  <si>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</si>
  <si>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</si>
  <si>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</si>
  <si>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</si>
  <si>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</si>
  <si>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</si>
  <si>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</si>
  <si>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</si>
  <si>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</si>
  <si>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</si>
  <si>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</si>
  <si>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</si>
  <si>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</si>
  <si>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</si>
  <si>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</si>
  <si>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</si>
  <si>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</si>
  <si>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</si>
  <si>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</si>
  <si>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</si>
  <si>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</si>
  <si>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</si>
  <si>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</si>
  <si>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</si>
  <si>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</si>
  <si>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</si>
  <si>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</si>
  <si>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</si>
  <si>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</si>
  <si>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</si>
  <si>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</si>
  <si>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</si>
  <si>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</si>
  <si>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</si>
  <si>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</si>
  <si>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</si>
  <si>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</si>
  <si>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</si>
  <si>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</si>
  <si>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</si>
  <si>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</si>
  <si>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</si>
  <si>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</si>
  <si>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</si>
  <si>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</si>
  <si>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</si>
  <si>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</si>
  <si>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</si>
  <si>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</si>
  <si>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</si>
  <si>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</si>
  <si>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</si>
  <si>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</si>
  <si>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</si>
  <si>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</si>
  <si>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</si>
  <si>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</si>
  <si>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</si>
  <si>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</si>
  <si>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</si>
  <si>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</si>
  <si>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</si>
  <si>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</si>
  <si>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</si>
  <si>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</si>
  <si>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</si>
  <si>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</si>
  <si>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</si>
  <si>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</si>
  <si>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</si>
  <si>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</si>
  <si>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</si>
  <si>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</si>
  <si>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</si>
  <si>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</si>
  <si>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</si>
  <si>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</si>
  <si>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</si>
  <si>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</si>
  <si>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</si>
  <si>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</si>
  <si>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</si>
  <si>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</si>
  <si>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</si>
  <si>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</si>
  <si>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</si>
  <si>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</si>
  <si>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</si>
  <si>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</si>
  <si>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</si>
  <si>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</si>
  <si>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</si>
  <si>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</si>
  <si>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</si>
  <si>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</si>
  <si>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</si>
  <si>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</si>
  <si>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</si>
  <si>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</si>
  <si>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</si>
  <si>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</si>
  <si>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</si>
  <si>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</si>
  <si>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</si>
  <si>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</si>
  <si>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</si>
  <si>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</si>
  <si>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</si>
  <si>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</si>
  <si>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</si>
  <si>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</si>
  <si>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</si>
  <si>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</si>
  <si>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</si>
  <si>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</si>
  <si>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</si>
  <si>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</si>
  <si>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</si>
  <si>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</si>
  <si>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</si>
  <si>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</si>
  <si>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</si>
  <si>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</si>
  <si>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</si>
  <si>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</si>
  <si>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</si>
  <si>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</si>
  <si>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</si>
  <si>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</si>
  <si>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</si>
  <si>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</si>
  <si>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</si>
  <si>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</si>
  <si>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</si>
  <si>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</si>
  <si>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</si>
  <si>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</si>
  <si>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</si>
  <si>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</si>
  <si>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</si>
  <si>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</si>
  <si>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</si>
  <si>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</si>
  <si>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</si>
  <si>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</si>
  <si>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</si>
  <si>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</si>
  <si>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</si>
  <si>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</si>
  <si>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</si>
  <si>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</si>
  <si>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</si>
  <si>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</si>
  <si>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</si>
  <si>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</si>
  <si>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</si>
  <si>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</si>
  <si>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</si>
  <si>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</si>
  <si>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</si>
  <si>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</si>
  <si>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</si>
  <si>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</si>
  <si>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</si>
  <si>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</si>
  <si>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</si>
  <si>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</si>
  <si>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</si>
  <si>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</si>
  <si>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</si>
  <si>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</si>
  <si>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</si>
  <si>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</si>
  <si>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</si>
  <si>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</si>
  <si>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</si>
  <si>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</si>
  <si>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</si>
  <si>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</si>
  <si>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</si>
  <si>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</si>
  <si>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</si>
  <si>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</si>
  <si>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</si>
  <si>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</si>
  <si>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</si>
  <si>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</si>
  <si>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</si>
  <si>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</si>
  <si>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</si>
  <si>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</si>
  <si>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</si>
  <si>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</si>
  <si>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</si>
  <si>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</si>
  <si>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</si>
  <si>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</si>
  <si>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</si>
  <si>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</si>
  <si>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</si>
  <si>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</si>
  <si>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</si>
  <si>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</si>
  <si>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</si>
  <si>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</si>
  <si>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</si>
  <si>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</si>
  <si>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</si>
  <si>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</si>
  <si>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</si>
  <si>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</si>
  <si>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</si>
  <si>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</si>
  <si>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</si>
  <si>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</si>
  <si>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</si>
  <si>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</si>
  <si>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</si>
  <si>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</si>
  <si>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</si>
  <si>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</si>
  <si>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</si>
  <si>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</si>
  <si>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</si>
  <si>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</si>
  <si>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</si>
  <si>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</si>
  <si>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</si>
  <si>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</si>
  <si>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</si>
  <si>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</si>
  <si>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</si>
  <si>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</si>
  <si>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</si>
  <si>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</si>
  <si>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</si>
  <si>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</si>
  <si>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</si>
  <si>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</si>
  <si>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</si>
  <si>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</si>
  <si>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</si>
  <si>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</si>
  <si>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</si>
  <si>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</si>
  <si>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</si>
  <si>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</si>
  <si>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</si>
  <si>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</si>
  <si>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</si>
  <si>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</si>
  <si>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</si>
  <si>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</si>
  <si>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</si>
  <si>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</si>
  <si>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</si>
  <si>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</si>
  <si>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</si>
  <si>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</si>
  <si>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</si>
  <si>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</si>
  <si>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</si>
  <si>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</si>
  <si>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</si>
  <si>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</si>
  <si>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</si>
  <si>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</si>
  <si>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</si>
  <si>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</si>
  <si>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</si>
  <si>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</si>
  <si>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</si>
  <si>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</si>
  <si>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</si>
  <si>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</si>
  <si>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</si>
  <si>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</si>
  <si>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</si>
  <si>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</si>
  <si>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</si>
  <si>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</si>
  <si>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</si>
  <si>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</si>
  <si>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</si>
  <si>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</si>
  <si>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</si>
  <si>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</si>
  <si>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</si>
  <si>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</si>
  <si>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</si>
  <si>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</si>
  <si>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</si>
  <si>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</si>
  <si>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</si>
  <si>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</si>
  <si>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</si>
  <si>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</si>
  <si>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</si>
  <si>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</si>
  <si>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</si>
  <si>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</si>
  <si>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</si>
  <si>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</si>
  <si>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</si>
  <si>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</si>
  <si>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</si>
  <si>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</si>
  <si>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</si>
  <si>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</si>
  <si>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</si>
  <si>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</si>
  <si>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</si>
  <si>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</si>
  <si>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</si>
  <si>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</si>
  <si>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</si>
  <si>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</si>
  <si>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</si>
  <si>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</si>
  <si>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</si>
  <si>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</si>
  <si>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</si>
  <si>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</si>
  <si>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</si>
  <si>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</si>
  <si>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</si>
  <si>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</si>
  <si>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</si>
  <si>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</si>
  <si>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</si>
  <si>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</si>
  <si>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</si>
  <si>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</si>
  <si>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</si>
  <si>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</si>
  <si>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</si>
  <si>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</si>
  <si>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</si>
  <si>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</si>
  <si>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</si>
  <si>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</si>
  <si>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</si>
  <si>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</si>
  <si>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</si>
  <si>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</si>
  <si>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</si>
  <si>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</si>
  <si>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</si>
  <si>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</si>
  <si>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</si>
  <si>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</si>
  <si>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</si>
  <si>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</si>
  <si>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</si>
  <si>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</si>
  <si>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</si>
  <si>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</si>
  <si>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</si>
  <si>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</si>
  <si>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</si>
  <si>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</si>
  <si>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</si>
  <si>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</si>
  <si>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</si>
  <si>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</si>
  <si>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</si>
  <si>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</si>
  <si>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</si>
  <si>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</si>
  <si>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</si>
  <si>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</si>
  <si>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</si>
  <si>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</si>
  <si>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</si>
  <si>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</si>
  <si>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</si>
  <si>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</si>
  <si>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</si>
  <si>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</si>
  <si>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</si>
  <si>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</si>
  <si>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</si>
  <si>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</si>
  <si>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</si>
  <si>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</si>
  <si>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</si>
  <si>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</si>
  <si>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</si>
  <si>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</si>
  <si>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</si>
  <si>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</si>
  <si>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</si>
  <si>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</si>
  <si>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</si>
  <si>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</si>
  <si>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</si>
  <si>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</si>
  <si>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</si>
  <si>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</si>
  <si>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</si>
  <si>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</si>
  <si>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</si>
  <si>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</si>
  <si>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</si>
  <si>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</si>
  <si>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</si>
  <si>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</si>
  <si>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</si>
  <si>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</si>
  <si>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</si>
  <si>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</si>
  <si>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</si>
  <si>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</si>
  <si>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</si>
  <si>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</si>
  <si>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</si>
  <si>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</si>
  <si>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</si>
  <si>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</si>
  <si>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</si>
  <si>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</si>
  <si>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</si>
  <si>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</si>
  <si>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</si>
  <si>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</si>
  <si>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</si>
  <si>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</si>
  <si>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</si>
  <si>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</si>
  <si>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</si>
  <si>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</si>
  <si>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</si>
  <si>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</si>
  <si>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</si>
  <si>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</si>
  <si>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</si>
  <si>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</si>
  <si>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</si>
  <si>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</si>
  <si>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</si>
  <si>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</si>
  <si>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</si>
  <si>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</si>
  <si>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</si>
  <si>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</si>
  <si>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</si>
  <si>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</si>
  <si>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</si>
  <si>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</si>
  <si>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</si>
  <si>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</si>
  <si>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</si>
  <si>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</si>
  <si>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</si>
  <si>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</si>
  <si>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</si>
  <si>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</si>
  <si>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</si>
  <si>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</si>
  <si>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</si>
  <si>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</si>
  <si>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</si>
  <si>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</si>
  <si>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</si>
  <si>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</si>
  <si>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</si>
  <si>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</si>
  <si>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</si>
  <si>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</si>
  <si>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</si>
  <si>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</si>
  <si>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</si>
  <si>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</si>
  <si>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</si>
  <si>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</si>
  <si>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</si>
  <si>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</si>
  <si>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</si>
  <si>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</si>
  <si>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</si>
  <si>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</si>
  <si>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</si>
  <si>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</si>
  <si>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</si>
  <si>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</si>
  <si>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</si>
  <si>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</si>
  <si>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</si>
  <si>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</si>
  <si>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</si>
  <si>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</si>
  <si>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</si>
  <si>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</si>
  <si>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</si>
  <si>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</si>
  <si>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</si>
  <si>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</si>
  <si>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</si>
  <si>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</si>
  <si>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</si>
  <si>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</si>
  <si>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</si>
  <si>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</si>
  <si>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</si>
  <si>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</si>
  <si>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</si>
  <si>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</si>
  <si>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</si>
  <si>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</si>
  <si>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</si>
  <si>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</si>
  <si>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</si>
  <si>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</si>
  <si>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</si>
  <si>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</si>
  <si>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</si>
  <si>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</si>
  <si>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</si>
  <si>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</si>
  <si>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</si>
  <si>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</si>
  <si>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</si>
  <si>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</si>
  <si>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</si>
  <si>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</si>
  <si>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</si>
  <si>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</si>
  <si>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</si>
  <si>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</si>
  <si>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</si>
  <si>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</si>
  <si>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</si>
  <si>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</si>
  <si>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</si>
  <si>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</si>
  <si>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</si>
  <si>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</si>
  <si>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</si>
  <si>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</si>
  <si>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</si>
  <si>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</si>
  <si>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</si>
  <si>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</si>
  <si>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</si>
  <si>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</si>
  <si>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</si>
  <si>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</si>
  <si>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</si>
  <si>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</si>
  <si>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</si>
  <si>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</si>
  <si>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</si>
  <si>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</si>
  <si>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</si>
  <si>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</si>
  <si>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</si>
  <si>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</si>
  <si>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</si>
  <si>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</si>
  <si>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</si>
  <si>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</si>
  <si>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</si>
  <si>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</si>
  <si>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</si>
  <si>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</si>
  <si>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</si>
  <si>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</si>
  <si>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</si>
  <si>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</si>
  <si>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</si>
  <si>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</si>
  <si>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</si>
  <si>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</si>
  <si>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</si>
  <si>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</si>
  <si>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</si>
  <si>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</si>
  <si>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</si>
  <si>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</si>
  <si>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</si>
  <si>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</si>
  <si>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</si>
  <si>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</si>
  <si>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</si>
  <si>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</si>
  <si>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</si>
  <si>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</si>
  <si>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</si>
  <si>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</si>
  <si>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</si>
  <si>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</si>
  <si>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</si>
  <si>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</si>
  <si>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</si>
  <si>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</si>
  <si>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</si>
  <si>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</si>
  <si>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</si>
  <si>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</si>
  <si>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</si>
  <si>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</si>
  <si>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</si>
  <si>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</si>
  <si>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</si>
  <si>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</si>
  <si>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</si>
  <si>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</si>
  <si>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</si>
  <si>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</si>
  <si>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</si>
  <si>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</si>
  <si>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</si>
  <si>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</si>
  <si>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</si>
  <si>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</si>
  <si>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</si>
  <si>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</si>
  <si>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</si>
  <si>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</si>
  <si>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</si>
  <si>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</si>
  <si>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</si>
  <si>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</si>
  <si>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</si>
  <si>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</si>
  <si>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</si>
  <si>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</si>
  <si>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</si>
  <si>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</si>
  <si>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</si>
  <si>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</si>
  <si>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</si>
  <si>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</si>
  <si>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</si>
  <si>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</si>
  <si>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</si>
  <si>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</si>
  <si>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</si>
  <si>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</si>
  <si>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</si>
  <si>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</si>
  <si>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</si>
  <si>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</si>
  <si>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</si>
  <si>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</si>
  <si>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</si>
  <si>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</si>
  <si>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</si>
  <si>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</si>
  <si>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</si>
  <si>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</si>
  <si>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</si>
  <si>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</si>
  <si>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</si>
  <si>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</si>
  <si>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</si>
  <si>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</si>
  <si>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</si>
  <si>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</si>
  <si>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</si>
  <si>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</si>
  <si>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</si>
  <si>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</si>
  <si>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</si>
  <si>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</si>
  <si>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</si>
  <si>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</si>
  <si>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</si>
  <si>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</si>
  <si>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</si>
  <si>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</si>
  <si>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</si>
  <si>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</si>
  <si>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</si>
  <si>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</si>
  <si>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</si>
  <si>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</si>
  <si>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</si>
  <si>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</si>
  <si>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</si>
  <si>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</si>
  <si>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</si>
  <si>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</si>
  <si>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</si>
  <si>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</si>
  <si>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</si>
  <si>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</si>
  <si>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</si>
  <si>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</si>
  <si>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</si>
  <si>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</si>
  <si>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</si>
  <si>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</si>
  <si>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</si>
  <si>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</si>
  <si>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</si>
  <si>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</si>
  <si>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</si>
  <si>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</si>
  <si>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</si>
  <si>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</si>
  <si>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</si>
  <si>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</si>
  <si>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</si>
  <si>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</si>
  <si>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</si>
  <si>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</si>
  <si>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</si>
  <si>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</si>
  <si>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</si>
  <si>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</si>
  <si>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</si>
  <si>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</si>
  <si>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</si>
  <si>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</si>
  <si>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</si>
  <si>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</si>
  <si>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</si>
  <si>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</si>
  <si>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</si>
  <si>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</si>
  <si>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</si>
  <si>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</si>
  <si>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</si>
  <si>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</si>
  <si>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</si>
  <si>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</si>
  <si>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</si>
  <si>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</si>
  <si>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</si>
  <si>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</si>
  <si>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</si>
  <si>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</si>
  <si>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</si>
  <si>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</si>
  <si>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</si>
  <si>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</si>
  <si>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</si>
  <si>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</si>
  <si>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</si>
  <si>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</si>
  <si>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</si>
  <si>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</si>
  <si>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</si>
  <si>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</si>
  <si>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</si>
  <si>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</si>
  <si>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</si>
  <si>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</si>
  <si>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</si>
  <si>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</si>
  <si>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</si>
  <si>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</si>
  <si>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</si>
  <si>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</si>
  <si>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</si>
  <si>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</si>
  <si>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</si>
  <si>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</si>
  <si>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</si>
  <si>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</si>
  <si>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</si>
  <si>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</si>
  <si>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</si>
  <si>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</si>
  <si>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</si>
  <si>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</si>
  <si>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</si>
  <si>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</si>
  <si>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</si>
  <si>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</si>
  <si>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</si>
  <si>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</si>
  <si>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</si>
  <si>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</si>
  <si>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</si>
  <si>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</si>
  <si>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</si>
  <si>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</si>
  <si>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</si>
  <si>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</si>
  <si>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</si>
  <si>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</si>
  <si>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</si>
  <si>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</si>
  <si>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</si>
  <si>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</si>
  <si>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</si>
  <si>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</si>
  <si>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</si>
  <si>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</si>
  <si>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</si>
  <si>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</si>
  <si>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</si>
  <si>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</si>
  <si>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</si>
  <si>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</si>
  <si>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</si>
  <si>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</si>
  <si>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</si>
  <si>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</si>
  <si>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</si>
  <si>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</si>
  <si>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</si>
  <si>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</si>
  <si>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</si>
  <si>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</si>
  <si>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</si>
  <si>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</si>
  <si>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</si>
  <si>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</si>
  <si>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</si>
  <si>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</si>
  <si>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</si>
  <si>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</si>
  <si>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</si>
  <si>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</si>
  <si>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</si>
  <si>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</si>
  <si>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</si>
  <si>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</si>
  <si>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</si>
  <si>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</si>
  <si>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</si>
  <si>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</si>
  <si>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</si>
  <si>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</si>
  <si>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</si>
  <si>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</si>
  <si>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</si>
  <si>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</si>
  <si>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</si>
  <si>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</si>
  <si>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</si>
  <si>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</si>
  <si>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</si>
  <si>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</si>
  <si>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</si>
  <si>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</si>
  <si>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</si>
  <si>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</si>
  <si>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</si>
  <si>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</si>
  <si>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</si>
  <si>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</si>
  <si>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</si>
  <si>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</si>
  <si>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</si>
  <si>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</si>
  <si>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</si>
  <si>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</si>
  <si>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</si>
  <si>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</si>
  <si>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</si>
  <si>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</si>
  <si>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</si>
  <si>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</si>
  <si>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</si>
  <si>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</si>
  <si>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</si>
  <si>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</si>
  <si>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</si>
  <si>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</si>
  <si>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</si>
  <si>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</si>
  <si>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</si>
  <si>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</si>
  <si>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</si>
  <si>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</si>
  <si>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</si>
  <si>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</si>
  <si>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</si>
  <si>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</si>
  <si>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</si>
  <si>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</si>
  <si>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</si>
  <si>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</si>
  <si>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</si>
  <si>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</si>
  <si>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</si>
  <si>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</si>
  <si>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</si>
  <si>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</si>
  <si>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</si>
  <si>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</si>
  <si>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</si>
  <si>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</si>
  <si>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</si>
  <si>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</si>
  <si>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</si>
  <si>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</si>
  <si>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</si>
  <si>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</si>
  <si>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</si>
  <si>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</si>
  <si>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</si>
  <si>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</si>
  <si>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</si>
  <si>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</si>
  <si>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</si>
  <si>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</si>
  <si>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</si>
  <si>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</si>
  <si>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</si>
  <si>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</si>
  <si>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</si>
  <si>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</si>
  <si>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</si>
  <si>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</si>
  <si>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</si>
  <si>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</si>
  <si>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</si>
  <si>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</si>
  <si>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</si>
  <si>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</si>
  <si>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</si>
  <si>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</si>
  <si>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</si>
  <si>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</si>
  <si>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</si>
  <si>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</si>
  <si>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</si>
  <si>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</si>
  <si>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</si>
  <si>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</si>
  <si>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</si>
  <si>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</si>
  <si>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</si>
  <si>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</si>
  <si>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</si>
  <si>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</si>
  <si>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</si>
  <si>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</si>
  <si>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</si>
  <si>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</si>
  <si>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</si>
  <si>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</si>
  <si>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</si>
  <si>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</si>
  <si>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</si>
  <si>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</si>
  <si>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</si>
  <si>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</si>
  <si>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</si>
  <si>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</si>
  <si>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</si>
  <si>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</si>
  <si>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</si>
  <si>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</si>
  <si>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</si>
  <si>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</si>
  <si>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</si>
  <si>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</si>
  <si>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</si>
  <si>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</si>
  <si>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</si>
  <si>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</si>
  <si>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</si>
  <si>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</si>
  <si>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</si>
  <si>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</si>
  <si>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</si>
  <si>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</si>
  <si>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</si>
  <si>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</si>
  <si>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</si>
  <si>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</si>
  <si>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</si>
  <si>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</si>
  <si>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</si>
  <si>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</si>
  <si>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</si>
  <si>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</si>
  <si>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</si>
  <si>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</si>
  <si>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</si>
  <si>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</si>
  <si>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</si>
  <si>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</si>
  <si>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</si>
  <si>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</si>
  <si>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</si>
  <si>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</si>
  <si>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</si>
  <si>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</si>
  <si>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</si>
  <si>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</si>
  <si>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</si>
  <si>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</si>
  <si>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</si>
  <si>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</si>
  <si>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</si>
  <si>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</si>
  <si>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</si>
  <si>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</si>
  <si>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</si>
  <si>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</si>
  <si>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</si>
  <si>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</si>
  <si>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</si>
  <si>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</si>
  <si>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</si>
  <si>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</si>
  <si>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</si>
  <si>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</si>
  <si>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</si>
  <si>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</si>
  <si>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</si>
  <si>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</si>
  <si>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</si>
  <si>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</si>
  <si>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</si>
  <si>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</si>
  <si>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</si>
  <si>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</si>
  <si>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</si>
  <si>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</si>
  <si>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</si>
  <si>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</si>
  <si>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</si>
  <si>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</si>
  <si>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</si>
  <si>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</si>
  <si>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</si>
  <si>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</si>
  <si>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</si>
  <si>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</si>
  <si>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</si>
  <si>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</si>
  <si>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</si>
  <si>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</si>
  <si>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</si>
  <si>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</si>
  <si>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</si>
  <si>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</si>
  <si>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</si>
  <si>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</si>
  <si>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</si>
  <si>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</si>
  <si>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</si>
  <si>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</si>
  <si>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</si>
  <si>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</si>
  <si>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</si>
  <si>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</si>
  <si>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</si>
  <si>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</si>
  <si>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</si>
  <si>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</si>
  <si>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</si>
  <si>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</si>
  <si>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</si>
  <si>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</si>
  <si>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</si>
  <si>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</si>
  <si>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</si>
  <si>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</si>
  <si>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</si>
  <si>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</si>
  <si>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</si>
  <si>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</si>
  <si>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</si>
  <si>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</si>
  <si>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</si>
  <si>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</si>
  <si>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</si>
  <si>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</si>
  <si>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</si>
  <si>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</si>
  <si>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</si>
  <si>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</si>
  <si>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</si>
  <si>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</si>
  <si>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</si>
  <si>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</si>
  <si>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</si>
  <si>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</si>
  <si>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</si>
  <si>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</si>
  <si>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</si>
  <si>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</si>
  <si>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</si>
  <si>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</si>
  <si>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</si>
  <si>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</si>
  <si>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</si>
  <si>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</si>
  <si>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</si>
  <si>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</si>
  <si>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</si>
  <si>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</si>
  <si>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</si>
  <si>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</si>
  <si>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</si>
  <si>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</si>
  <si>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</si>
  <si>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</si>
  <si>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</si>
  <si>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</si>
  <si>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</si>
  <si>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</si>
  <si>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</si>
  <si>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</si>
  <si>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</si>
  <si>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</si>
  <si>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</si>
  <si>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</si>
  <si>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</si>
  <si>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</si>
  <si>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</si>
  <si>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</si>
  <si>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</si>
  <si>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</si>
  <si>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</si>
  <si>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</si>
  <si>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</si>
  <si>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</si>
  <si>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</si>
  <si>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</si>
  <si>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</si>
  <si>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</si>
  <si>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</si>
  <si>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</si>
  <si>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</si>
  <si>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</si>
  <si>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</si>
  <si>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</si>
  <si>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</si>
  <si>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</si>
  <si>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</si>
  <si>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</si>
  <si>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</si>
  <si>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</si>
  <si>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</si>
  <si>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</si>
  <si>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</si>
  <si>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</si>
  <si>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</si>
  <si>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</si>
  <si>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</si>
  <si>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</si>
  <si>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</si>
  <si>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</si>
  <si>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</si>
  <si>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</si>
  <si>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</si>
  <si>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</si>
  <si>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</si>
  <si>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</si>
  <si>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</si>
  <si>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</si>
  <si>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</si>
  <si>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</si>
  <si>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</si>
  <si>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</si>
  <si>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</si>
  <si>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</si>
  <si>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</si>
  <si>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</si>
  <si>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</si>
  <si>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</si>
  <si>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</si>
  <si>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</si>
  <si>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</si>
  <si>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</si>
  <si>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</si>
  <si>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</si>
  <si>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</si>
  <si>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</si>
  <si>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</si>
  <si>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</si>
  <si>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</si>
  <si>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</si>
  <si>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</si>
  <si>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</si>
  <si>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</si>
  <si>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</si>
  <si>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</si>
  <si>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</si>
  <si>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</si>
  <si>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</si>
  <si>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</si>
  <si>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</si>
  <si>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</si>
  <si>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</si>
  <si>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</si>
  <si>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</si>
  <si>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</si>
  <si>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</si>
  <si>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</si>
  <si>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</si>
  <si>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</si>
  <si>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</si>
  <si>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</si>
  <si>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</si>
  <si>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</si>
  <si>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</si>
  <si>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</si>
  <si>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</si>
  <si>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</si>
  <si>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</si>
  <si>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</si>
  <si>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</si>
  <si>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</si>
  <si>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</si>
  <si>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</si>
  <si>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</si>
  <si>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</si>
  <si>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</si>
  <si>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</si>
  <si>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</si>
  <si>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</si>
  <si>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</si>
  <si>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</si>
  <si>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</si>
  <si>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</si>
  <si>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</si>
  <si>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</si>
  <si>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</si>
  <si>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</si>
  <si>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</si>
  <si>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</si>
  <si>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</si>
  <si>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</si>
  <si>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</si>
  <si>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</si>
  <si>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</si>
  <si>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</si>
  <si>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</si>
  <si>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</si>
  <si>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</si>
  <si>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</si>
  <si>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</si>
  <si>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</si>
  <si>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</si>
  <si>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</si>
  <si>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</si>
  <si>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</si>
  <si>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</si>
  <si>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</si>
  <si>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</si>
  <si>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</si>
  <si>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</si>
  <si>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</si>
  <si>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</si>
  <si>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</si>
  <si>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</si>
  <si>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</si>
  <si>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</si>
  <si>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</si>
  <si>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</si>
  <si>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</si>
  <si>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</si>
  <si>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</si>
  <si>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</si>
  <si>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</si>
  <si>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</si>
  <si>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</si>
  <si>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</si>
  <si>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</si>
  <si>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</si>
  <si>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</si>
  <si>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</si>
  <si>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</si>
  <si>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</si>
  <si>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</si>
  <si>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</si>
  <si>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</si>
  <si>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</si>
  <si>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</si>
  <si>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</si>
  <si>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</si>
  <si>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</si>
  <si>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</si>
  <si>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</si>
  <si>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</si>
  <si>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</si>
  <si>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</si>
  <si>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</si>
  <si>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</si>
  <si>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</si>
  <si>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</si>
  <si>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</si>
  <si>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</si>
  <si>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</si>
  <si>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</si>
  <si>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</si>
  <si>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</si>
  <si>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</si>
  <si>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</si>
  <si>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</si>
  <si>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</si>
  <si>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</si>
  <si>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</si>
  <si>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</si>
  <si>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</si>
  <si>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</si>
  <si>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</si>
  <si>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</si>
  <si>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</si>
  <si>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</si>
  <si>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</si>
  <si>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</si>
  <si>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</si>
  <si>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</si>
  <si>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</si>
  <si>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</si>
  <si>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</si>
  <si>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</si>
  <si>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</si>
  <si>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</si>
  <si>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</si>
  <si>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</si>
  <si>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</si>
  <si>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</si>
  <si>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</si>
  <si>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</si>
  <si>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</si>
  <si>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</si>
  <si>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</si>
  <si>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</si>
  <si>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</si>
  <si>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</si>
  <si>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</si>
  <si>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</si>
  <si>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</si>
  <si>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</si>
  <si>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</si>
  <si>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</si>
  <si>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</si>
  <si>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</si>
  <si>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</si>
  <si>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</si>
  <si>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</si>
  <si>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</si>
  <si>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</si>
  <si>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</si>
  <si>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</si>
  <si>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</si>
  <si>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</si>
  <si>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</si>
  <si>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</si>
  <si>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</si>
  <si>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</si>
  <si>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</si>
  <si>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</si>
  <si>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</si>
  <si>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</si>
  <si>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</si>
  <si>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</si>
  <si>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</si>
  <si>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</si>
  <si>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</si>
  <si>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</si>
  <si>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</si>
  <si>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</si>
  <si>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</si>
  <si>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</si>
  <si>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</si>
  <si>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</si>
  <si>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</si>
  <si>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</si>
  <si>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</si>
  <si>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</si>
  <si>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</si>
  <si>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</si>
  <si>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</si>
  <si>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</si>
  <si>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</si>
  <si>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</si>
  <si>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</si>
  <si>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</si>
  <si>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</si>
  <si>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</si>
  <si>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</si>
  <si>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</si>
  <si>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</si>
  <si>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</si>
  <si>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</si>
  <si>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</si>
  <si>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</si>
  <si>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</si>
  <si>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</si>
  <si>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</si>
  <si>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</si>
  <si>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</si>
  <si>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</si>
  <si>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</si>
  <si>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</si>
  <si>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</si>
  <si>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</si>
  <si>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</si>
  <si>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</si>
  <si>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</si>
  <si>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</si>
  <si>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</si>
  <si>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</si>
  <si>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</si>
  <si>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</si>
  <si>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</si>
  <si>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</si>
  <si>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</si>
  <si>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</si>
  <si>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</si>
  <si>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</si>
  <si>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</si>
  <si>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</si>
  <si>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</si>
  <si>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</si>
  <si>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</si>
  <si>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</si>
  <si>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</si>
  <si>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</si>
  <si>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</si>
  <si>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</si>
  <si>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</si>
  <si>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</si>
  <si>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</si>
  <si>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</si>
  <si>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</si>
  <si>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</si>
  <si>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</si>
  <si>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</si>
  <si>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</si>
  <si>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</si>
  <si>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</si>
  <si>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</si>
  <si>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</si>
  <si>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</si>
  <si>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</si>
  <si>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</si>
  <si>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</si>
  <si>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</si>
  <si>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</si>
  <si>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</si>
  <si>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</si>
  <si>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</si>
  <si>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</si>
  <si>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</si>
  <si>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</si>
  <si>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</si>
  <si>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</si>
  <si>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</si>
  <si>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</si>
  <si>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</si>
  <si>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</si>
  <si>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</si>
  <si>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</si>
  <si>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</si>
  <si>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</si>
  <si>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</si>
  <si>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</si>
  <si>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</si>
  <si>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</si>
  <si>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</si>
  <si>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</si>
  <si>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</si>
  <si>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</si>
  <si>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</si>
  <si>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</si>
  <si>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</si>
  <si>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</si>
  <si>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</si>
  <si>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</si>
  <si>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</si>
  <si>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</si>
  <si>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</si>
  <si>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</si>
  <si>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</si>
  <si>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</si>
  <si>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</si>
  <si>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</si>
  <si>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</si>
  <si>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</si>
  <si>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</si>
  <si>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</si>
  <si>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</si>
  <si>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</si>
  <si>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</si>
  <si>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</si>
  <si>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</si>
  <si>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</si>
  <si>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</si>
  <si>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</si>
  <si>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</si>
  <si>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</si>
  <si>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</si>
  <si>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</si>
  <si>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</si>
  <si>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</si>
  <si>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</si>
  <si>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</si>
  <si>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</si>
  <si>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</si>
  <si>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</si>
  <si>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</si>
  <si>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</si>
  <si>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</si>
  <si>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</si>
  <si>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</si>
  <si>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</si>
  <si>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</si>
  <si>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</si>
  <si>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</si>
  <si>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</si>
  <si>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</si>
  <si>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</si>
  <si>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</si>
  <si>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</si>
  <si>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</si>
  <si>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</si>
  <si>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</si>
  <si>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</si>
  <si>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</si>
  <si>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</si>
  <si>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</si>
  <si>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</si>
  <si>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</si>
  <si>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</si>
  <si>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</si>
  <si>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</si>
  <si>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</si>
  <si>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</si>
  <si>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</si>
  <si>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</si>
  <si>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</si>
  <si>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</si>
  <si>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</si>
  <si>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</si>
  <si>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</si>
  <si>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</si>
  <si>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</si>
  <si>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</si>
  <si>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</si>
  <si>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</si>
  <si>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</si>
  <si>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</si>
  <si>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</si>
  <si>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</si>
  <si>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</si>
  <si>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</si>
  <si>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</si>
  <si>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</si>
  <si>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</si>
  <si>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</si>
  <si>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</si>
  <si>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</si>
  <si>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</si>
  <si>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</si>
  <si>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</si>
  <si>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</si>
  <si>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</si>
  <si>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</si>
  <si>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</si>
  <si>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</si>
  <si>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</si>
  <si>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</si>
  <si>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</si>
  <si>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</si>
  <si>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</si>
  <si>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</si>
  <si>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</si>
  <si>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</si>
  <si>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</si>
  <si>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</si>
  <si>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</si>
  <si>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</si>
  <si>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</si>
  <si>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</si>
  <si>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</si>
  <si>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</si>
  <si>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</si>
  <si>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</si>
  <si>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</si>
  <si>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</si>
  <si>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</si>
  <si>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</si>
  <si>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</si>
  <si>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</si>
  <si>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</si>
  <si>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</si>
  <si>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</si>
  <si>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</si>
  <si>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</si>
  <si>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</si>
  <si>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</si>
  <si>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</si>
  <si>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</si>
  <si>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</si>
  <si>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</si>
  <si>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</si>
  <si>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</si>
  <si>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</si>
  <si>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</si>
  <si>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</si>
  <si>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</si>
  <si>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</si>
  <si>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</si>
  <si>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</si>
  <si>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</si>
  <si>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</si>
  <si>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</si>
  <si>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</si>
  <si>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</si>
  <si>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</si>
  <si>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</si>
  <si>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</si>
  <si>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</si>
  <si>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</si>
  <si>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</si>
  <si>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</si>
  <si>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</si>
  <si>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</si>
  <si>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</si>
  <si>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</si>
  <si>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</si>
  <si>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</si>
  <si>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</si>
  <si>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</si>
  <si>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</si>
  <si>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</si>
  <si>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</si>
  <si>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</si>
  <si>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</si>
  <si>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</si>
  <si>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</si>
  <si>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</si>
  <si>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</si>
  <si>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</si>
  <si>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</si>
  <si>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</si>
  <si>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</si>
  <si>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</si>
  <si>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</si>
  <si>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</si>
  <si>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</si>
  <si>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</si>
  <si>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</si>
  <si>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</si>
  <si>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</si>
  <si>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</si>
  <si>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</si>
  <si>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</si>
  <si>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</si>
  <si>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</si>
  <si>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</si>
  <si>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</si>
  <si>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</si>
  <si>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</si>
  <si>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</si>
  <si>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</si>
  <si>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</si>
  <si>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</si>
  <si>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</si>
  <si>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</si>
  <si>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</si>
  <si>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</si>
  <si>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</si>
  <si>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</si>
  <si>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</si>
  <si>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</si>
  <si>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</si>
  <si>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</si>
  <si>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</si>
  <si>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</si>
  <si>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</si>
  <si>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</si>
  <si>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</si>
  <si>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</si>
  <si>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</si>
  <si>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</si>
  <si>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</si>
  <si>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</si>
  <si>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</si>
  <si>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</si>
  <si>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</si>
  <si>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</si>
  <si>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</si>
  <si>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</si>
  <si>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</si>
  <si>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</si>
  <si>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</si>
  <si>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</si>
  <si>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</si>
  <si>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</si>
  <si>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</si>
  <si>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</si>
  <si>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</si>
  <si>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</si>
  <si>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</si>
  <si>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</si>
  <si>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</si>
  <si>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</si>
  <si>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</si>
  <si>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</si>
  <si>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</si>
  <si>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</si>
  <si>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</si>
  <si>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</si>
  <si>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</si>
  <si>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</si>
  <si>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</si>
  <si>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</si>
  <si>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</si>
  <si>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</si>
  <si>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</si>
  <si>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</si>
  <si>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</si>
  <si>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</si>
  <si>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</si>
  <si>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</si>
  <si>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</si>
  <si>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</si>
  <si>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</si>
  <si>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</si>
  <si>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</si>
  <si>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</si>
  <si>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</si>
  <si>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</si>
  <si>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</si>
  <si>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</si>
  <si>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</si>
  <si>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</si>
  <si>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</si>
  <si>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</si>
  <si>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</si>
  <si>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</si>
  <si>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</si>
  <si>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</si>
  <si>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</si>
  <si>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</si>
  <si>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</si>
  <si>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</si>
  <si>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</si>
  <si>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</si>
  <si>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</si>
  <si>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</si>
  <si>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</si>
  <si>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</si>
  <si>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</si>
  <si>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</si>
  <si>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</si>
  <si>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</si>
  <si>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</si>
  <si>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</si>
  <si>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</si>
  <si>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</si>
  <si>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</si>
  <si>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</si>
  <si>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</si>
  <si>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</si>
  <si>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</si>
  <si>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</si>
  <si>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</si>
  <si>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</si>
  <si>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</si>
  <si>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</si>
  <si>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</si>
  <si>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</si>
  <si>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</si>
  <si>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</si>
  <si>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</si>
  <si>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</si>
  <si>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</si>
  <si>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</si>
  <si>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</si>
  <si>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</si>
  <si>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</si>
  <si>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</si>
  <si>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</si>
  <si>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</si>
  <si>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</si>
  <si>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</si>
  <si>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</si>
  <si>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</si>
  <si>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</si>
  <si>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</si>
  <si>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</si>
  <si>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</si>
  <si>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</si>
  <si>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</si>
  <si>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</si>
  <si>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</si>
  <si>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</si>
  <si>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</si>
  <si>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</si>
  <si>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</si>
  <si>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</si>
  <si>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</si>
  <si>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</si>
  <si>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</si>
  <si>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</si>
  <si>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</si>
  <si>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</si>
  <si>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</si>
  <si>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</si>
  <si>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</si>
  <si>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</si>
  <si>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</si>
  <si>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</si>
  <si>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</si>
  <si>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</si>
  <si>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</si>
  <si>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</si>
  <si>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</si>
  <si>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</si>
  <si>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</si>
  <si>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</si>
  <si>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</si>
  <si>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</si>
  <si>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</si>
  <si>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</si>
  <si>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</si>
  <si>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</si>
  <si>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</si>
  <si>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</si>
  <si>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</si>
  <si>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</si>
  <si>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</si>
  <si>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</si>
  <si>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</si>
  <si>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</si>
  <si>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</si>
  <si>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</si>
  <si>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</si>
  <si>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</si>
  <si>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</si>
  <si>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</si>
  <si>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</si>
  <si>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</si>
  <si>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</si>
  <si>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</si>
  <si>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</si>
  <si>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</si>
  <si>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</si>
  <si>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</si>
  <si>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</si>
  <si>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</si>
  <si>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</si>
  <si>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</si>
  <si>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</si>
  <si>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</si>
  <si>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</si>
  <si>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</si>
  <si>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</si>
  <si>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</si>
  <si>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</si>
  <si>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</si>
  <si>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</si>
  <si>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</si>
  <si>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</si>
  <si>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</si>
  <si>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</si>
  <si>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</si>
  <si>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</si>
  <si>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</si>
  <si>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</si>
  <si>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</si>
  <si>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</si>
  <si>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</si>
  <si>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</si>
  <si>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</si>
  <si>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</si>
  <si>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</si>
  <si>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</si>
  <si>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</si>
  <si>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</si>
  <si>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</si>
  <si>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</si>
  <si>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</si>
  <si>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</si>
  <si>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</si>
  <si>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</si>
  <si>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</si>
  <si>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</si>
  <si>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</si>
  <si>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</si>
  <si>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</si>
  <si>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</si>
  <si>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</si>
  <si>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</si>
  <si>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</si>
  <si>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</si>
  <si>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</si>
  <si>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</si>
  <si>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</si>
  <si>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</si>
  <si>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</si>
  <si>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</si>
  <si>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</si>
  <si>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</si>
  <si>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</si>
  <si>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</si>
  <si>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</si>
  <si>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</si>
  <si>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</si>
  <si>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</si>
  <si>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</si>
  <si>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</si>
  <si>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</si>
  <si>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</si>
  <si>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</si>
  <si>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</si>
  <si>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</si>
  <si>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</si>
  <si>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</si>
  <si>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</si>
  <si>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</si>
  <si>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</si>
  <si>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</si>
  <si>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</si>
  <si>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</si>
  <si>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</si>
  <si>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</si>
  <si>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</si>
  <si>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</si>
  <si>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</si>
  <si>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</si>
  <si>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</si>
  <si>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</si>
  <si>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</si>
  <si>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</si>
  <si>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</si>
  <si>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</si>
  <si>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</si>
  <si>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</si>
  <si>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</si>
  <si>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</si>
  <si>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</si>
  <si>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</si>
  <si>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</si>
  <si>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</si>
  <si>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</si>
  <si>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</si>
  <si>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</si>
  <si>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</si>
  <si>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</si>
  <si>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</si>
  <si>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</si>
  <si>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</si>
  <si>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</si>
  <si>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</si>
  <si>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</si>
  <si>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</si>
  <si>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</si>
  <si>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</si>
  <si>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</si>
  <si>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</si>
  <si>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</si>
  <si>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</si>
  <si>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</si>
  <si>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</si>
  <si>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</si>
  <si>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</si>
  <si>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</si>
  <si>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</si>
  <si>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</si>
  <si>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</si>
  <si>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</si>
  <si>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</si>
  <si>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</si>
  <si>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</si>
  <si>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</si>
  <si>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</si>
  <si>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</si>
  <si>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</si>
  <si>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</si>
  <si>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</si>
  <si>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</si>
  <si>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</si>
  <si>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</si>
  <si>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</si>
  <si>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</si>
  <si>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</si>
  <si>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</si>
  <si>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</si>
  <si>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</si>
  <si>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</si>
  <si>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</si>
  <si>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</si>
  <si>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</si>
  <si>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</si>
  <si>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</si>
  <si>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</si>
  <si>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</si>
  <si>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</si>
  <si>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</si>
  <si>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</si>
  <si>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</si>
  <si>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</si>
  <si>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</si>
  <si>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</si>
  <si>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</si>
  <si>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</si>
  <si>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</si>
  <si>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</si>
  <si>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</si>
  <si>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</si>
  <si>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</si>
  <si>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</si>
  <si>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</si>
  <si>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</si>
  <si>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</si>
  <si>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</si>
  <si>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</si>
  <si>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</si>
  <si>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</si>
  <si>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</si>
  <si>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</si>
  <si>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</si>
  <si>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</si>
  <si>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</si>
  <si>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</si>
  <si>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</si>
  <si>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</si>
  <si>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</si>
  <si>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</si>
  <si>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</si>
  <si>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</si>
  <si>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</si>
  <si>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</si>
  <si>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</si>
  <si>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</si>
  <si>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</si>
  <si>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</si>
  <si>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</si>
  <si>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</si>
  <si>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</si>
  <si>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</si>
  <si>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</si>
  <si>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</si>
  <si>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</si>
  <si>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</si>
  <si>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</si>
  <si>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</si>
  <si>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</si>
  <si>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</si>
  <si>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</si>
  <si>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</si>
  <si>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</si>
  <si>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</si>
  <si>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</si>
  <si>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</si>
  <si>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</si>
  <si>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</si>
  <si>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</si>
  <si>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</si>
  <si>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</si>
  <si>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</si>
  <si>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</si>
  <si>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</si>
  <si>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</si>
  <si>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</si>
  <si>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</si>
  <si>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</si>
  <si>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</si>
  <si>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</si>
  <si>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</si>
  <si>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</si>
  <si>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</si>
  <si>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</si>
  <si>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</si>
  <si>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</si>
  <si>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</si>
  <si>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</si>
  <si>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</si>
  <si>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</si>
  <si>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</si>
  <si>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</si>
  <si>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</si>
  <si>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</si>
  <si>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</si>
  <si>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</si>
  <si>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</si>
  <si>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</si>
  <si>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</si>
  <si>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</si>
  <si>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</si>
  <si>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</si>
  <si>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</si>
  <si>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</si>
  <si>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</si>
  <si>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</si>
  <si>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</si>
  <si>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</si>
  <si>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</si>
  <si>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</si>
  <si>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</si>
  <si>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</si>
  <si>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</si>
  <si>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</si>
  <si>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</si>
  <si>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</si>
  <si>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</si>
  <si>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</si>
  <si>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</si>
  <si>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</si>
  <si>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</si>
  <si>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</si>
  <si>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</si>
  <si>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</si>
  <si>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</si>
  <si>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</si>
  <si>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</si>
  <si>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</si>
  <si>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</si>
  <si>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</si>
  <si>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</si>
  <si>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</si>
  <si>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</si>
  <si>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</si>
  <si>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</si>
  <si>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</si>
  <si>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</si>
  <si>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</si>
  <si>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</si>
  <si>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</si>
  <si>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</si>
  <si>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</si>
  <si>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</si>
  <si>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</si>
  <si>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</si>
  <si>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</si>
  <si>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</si>
  <si>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</si>
  <si>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</si>
  <si>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</si>
  <si>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</si>
  <si>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</si>
  <si>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</si>
  <si>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</si>
  <si>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</si>
  <si>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</si>
  <si>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</si>
  <si>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</si>
  <si>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</si>
  <si>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</si>
  <si>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</si>
  <si>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</si>
  <si>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</si>
  <si>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</si>
  <si>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</si>
  <si>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</si>
  <si>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</si>
  <si>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</si>
  <si>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</si>
  <si>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</si>
  <si>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</si>
  <si>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</si>
  <si>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</si>
  <si>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</si>
  <si>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</si>
  <si>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</si>
  <si>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</si>
  <si>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</si>
  <si>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</si>
  <si>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</si>
  <si>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</si>
  <si>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</si>
  <si>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</si>
  <si>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</si>
  <si>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</si>
  <si>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</si>
  <si>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</si>
  <si>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</si>
  <si>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</si>
  <si>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</si>
  <si>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</si>
  <si>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</si>
  <si>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</si>
  <si>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</si>
  <si>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</si>
  <si>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</si>
  <si>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</si>
  <si>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</si>
  <si>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</si>
  <si>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</si>
  <si>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</si>
  <si>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</si>
  <si>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</si>
  <si>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</si>
  <si>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</si>
  <si>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</si>
  <si>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</si>
  <si>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</si>
  <si>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</si>
  <si>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</si>
  <si>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</si>
  <si>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</si>
  <si>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</si>
  <si>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</si>
  <si>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</si>
  <si>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</si>
  <si>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</si>
  <si>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</si>
  <si>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</si>
  <si>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</si>
  <si>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</si>
  <si>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</si>
  <si>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</si>
  <si>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</si>
  <si>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</si>
  <si>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</si>
  <si>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</si>
  <si>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</si>
  <si>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</si>
  <si>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</si>
  <si>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</si>
  <si>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</si>
  <si>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</si>
  <si>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</si>
  <si>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</si>
  <si>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</si>
  <si>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</si>
  <si>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</si>
  <si>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</si>
  <si>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</si>
  <si>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</si>
  <si>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</si>
  <si>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</si>
  <si>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</si>
  <si>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</si>
  <si>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</si>
  <si>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</si>
  <si>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</si>
  <si>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</si>
  <si>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</si>
  <si>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</si>
  <si>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</si>
  <si>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</si>
  <si>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</si>
  <si>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</si>
  <si>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</si>
  <si>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</si>
  <si>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</si>
  <si>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</si>
  <si>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</si>
  <si>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</si>
  <si>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</si>
  <si>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</si>
  <si>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</si>
  <si>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</si>
  <si>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</si>
  <si>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</si>
  <si>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</si>
  <si>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</si>
  <si>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</si>
  <si>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</si>
  <si>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</si>
  <si>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</si>
  <si>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</si>
  <si>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</si>
  <si>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</si>
  <si>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</si>
  <si>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</si>
  <si>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</si>
  <si>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</si>
  <si>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</si>
  <si>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</si>
  <si>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</si>
  <si>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</si>
  <si>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</si>
  <si>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</si>
  <si>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</si>
  <si>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</si>
  <si>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</si>
  <si>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</si>
  <si>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</si>
  <si>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</si>
  <si>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</si>
  <si>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</si>
  <si>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</si>
  <si>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</si>
  <si>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</si>
  <si>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</si>
  <si>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</si>
  <si>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</si>
  <si>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</si>
  <si>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</si>
  <si>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</si>
  <si>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</si>
  <si>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</si>
  <si>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</si>
  <si>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</si>
  <si>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</si>
  <si>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</si>
  <si>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</si>
  <si>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</si>
  <si>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</si>
  <si>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</si>
  <si>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</si>
  <si>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</si>
  <si>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</si>
  <si>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</si>
  <si>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</si>
  <si>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</si>
  <si>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</si>
  <si>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</si>
  <si>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</si>
  <si>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</si>
  <si>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</si>
  <si>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</si>
  <si>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</si>
  <si>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</si>
  <si>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</si>
  <si>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</si>
  <si>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</si>
  <si>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</si>
  <si>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</si>
  <si>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</si>
  <si>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</si>
  <si>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</si>
  <si>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</si>
  <si>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</si>
  <si>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</si>
  <si>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</si>
  <si>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</si>
  <si>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</si>
  <si>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</si>
  <si>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</si>
  <si>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</si>
  <si>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</si>
  <si>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</si>
  <si>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</si>
  <si>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</si>
  <si>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</si>
  <si>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</si>
  <si>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</si>
  <si>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</si>
  <si>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</si>
  <si>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</si>
  <si>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</si>
  <si>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</si>
  <si>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</si>
  <si>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</si>
  <si>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</si>
  <si>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</si>
  <si>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</si>
  <si>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</si>
  <si>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</si>
  <si>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</si>
  <si>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</si>
  <si>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</si>
  <si>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</si>
  <si>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</si>
  <si>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</si>
  <si>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</si>
  <si>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</si>
  <si>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</si>
  <si>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</si>
  <si>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</si>
  <si>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</si>
  <si>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</si>
  <si>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</si>
  <si>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</si>
  <si>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</si>
  <si>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</si>
  <si>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</si>
  <si>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</si>
  <si>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</si>
  <si>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</si>
  <si>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</si>
  <si>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</si>
  <si>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</si>
  <si>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</si>
  <si>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</si>
  <si>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</si>
  <si>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</si>
  <si>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</si>
  <si>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</si>
  <si>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</si>
  <si>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</si>
  <si>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</si>
  <si>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</si>
  <si>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</si>
  <si>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</si>
  <si>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</si>
  <si>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</si>
  <si>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</si>
  <si>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</si>
  <si>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</si>
  <si>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</si>
  <si>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</si>
  <si>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</si>
  <si>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</si>
  <si>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</si>
  <si>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</si>
  <si>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</si>
  <si>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</si>
  <si>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</si>
  <si>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</si>
  <si>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</si>
  <si>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</si>
  <si>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</si>
  <si>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</si>
  <si>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</si>
  <si>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</si>
  <si>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</si>
  <si>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</si>
  <si>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</si>
  <si>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</si>
  <si>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</si>
  <si>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</si>
  <si>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</si>
  <si>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</si>
  <si>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</si>
  <si>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</si>
  <si>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</si>
  <si>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</si>
  <si>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</si>
  <si>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</si>
  <si>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</si>
  <si>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</si>
  <si>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</si>
  <si>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</si>
  <si>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</si>
  <si>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</si>
  <si>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</si>
  <si>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</si>
  <si>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</si>
  <si>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</si>
  <si>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</si>
  <si>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</si>
  <si>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</si>
  <si>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</si>
  <si>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</si>
  <si>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</si>
  <si>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</si>
  <si>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</si>
  <si>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</si>
  <si>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</si>
  <si>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</si>
  <si>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</si>
  <si>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</si>
  <si>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</si>
  <si>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</si>
  <si>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</si>
  <si>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</si>
  <si>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</si>
  <si>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</si>
  <si>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</si>
  <si>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</si>
  <si>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</si>
  <si>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</si>
  <si>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</si>
  <si>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</si>
  <si>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</si>
  <si>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</si>
  <si>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</si>
  <si>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</si>
  <si>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</si>
  <si>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</si>
  <si>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</si>
  <si>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</si>
  <si>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</si>
  <si>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</si>
  <si>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</si>
  <si>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</si>
  <si>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</si>
  <si>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</si>
  <si>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</si>
  <si>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</si>
  <si>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</si>
  <si>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</si>
  <si>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</si>
  <si>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</si>
  <si>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</si>
  <si>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</si>
  <si>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</si>
  <si>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</si>
  <si>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</si>
  <si>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</si>
  <si>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</si>
  <si>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</si>
  <si>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</si>
  <si>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</si>
  <si>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</si>
  <si>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</si>
  <si>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</si>
  <si>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</si>
  <si>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</si>
  <si>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</si>
  <si>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</si>
  <si>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</si>
  <si>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</si>
  <si>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</si>
  <si>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</si>
  <si>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</si>
  <si>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</si>
  <si>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</si>
  <si>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</si>
  <si>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</si>
  <si>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</si>
  <si>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</si>
  <si>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</si>
  <si>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</si>
  <si>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</si>
  <si>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</si>
  <si>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</si>
  <si>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</si>
  <si>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</si>
  <si>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</si>
  <si>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</si>
  <si>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</si>
  <si>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</si>
  <si>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</si>
  <si>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</si>
  <si>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</si>
  <si>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</si>
  <si>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</si>
  <si>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</si>
  <si>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</si>
  <si>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</si>
  <si>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</si>
  <si>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</si>
  <si>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</si>
  <si>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</si>
  <si>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</si>
  <si>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</si>
  <si>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</si>
  <si>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</si>
  <si>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</si>
  <si>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</si>
  <si>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</si>
  <si>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</si>
  <si>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</si>
  <si>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</si>
  <si>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</si>
  <si>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</si>
  <si>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</si>
  <si>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</si>
  <si>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</si>
  <si>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</si>
  <si>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</si>
  <si>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</si>
  <si>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</si>
  <si>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</si>
  <si>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</si>
  <si>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</si>
  <si>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</si>
  <si>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</si>
  <si>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</si>
  <si>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</si>
  <si>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</si>
  <si>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</si>
  <si>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</si>
  <si>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</si>
  <si>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</si>
  <si>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</si>
  <si>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</si>
  <si>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</si>
  <si>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</si>
  <si>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</si>
  <si>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</si>
  <si>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</si>
  <si>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</si>
  <si>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</si>
  <si>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</si>
  <si>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</si>
  <si>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</si>
  <si>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</si>
  <si>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</si>
  <si>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</si>
  <si>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</si>
  <si>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</si>
  <si>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</si>
  <si>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</si>
  <si>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</si>
  <si>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</si>
  <si>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</si>
  <si>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</si>
  <si>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</si>
  <si>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</si>
  <si>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</si>
  <si>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</si>
  <si>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</si>
  <si>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</si>
  <si>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</si>
  <si>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</si>
  <si>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</si>
  <si>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</si>
  <si>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</si>
  <si>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</si>
  <si>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</si>
  <si>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</si>
  <si>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</si>
  <si>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</si>
  <si>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</si>
  <si>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</si>
  <si>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</si>
  <si>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</si>
  <si>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</si>
  <si>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</si>
  <si>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</si>
  <si>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</si>
  <si>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</si>
  <si>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</si>
  <si>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</si>
  <si>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</si>
  <si>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</si>
  <si>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</si>
  <si>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</si>
  <si>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</si>
  <si>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</si>
  <si>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</si>
  <si>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</si>
  <si>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</si>
  <si>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</si>
  <si>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</si>
  <si>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</si>
  <si>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</si>
  <si>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</si>
  <si>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</si>
  <si>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</si>
  <si>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</si>
  <si>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</si>
  <si>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</si>
  <si>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</si>
  <si>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</si>
  <si>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</si>
  <si>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</si>
  <si>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</si>
  <si>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</si>
  <si>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</si>
  <si>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</si>
  <si>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</si>
  <si>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</si>
  <si>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</si>
  <si>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</si>
  <si>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</si>
  <si>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</si>
  <si>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</si>
  <si>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</si>
  <si>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</si>
  <si>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</si>
  <si>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</si>
  <si>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</si>
  <si>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</si>
  <si>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</si>
  <si>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</si>
  <si>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</si>
  <si>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</si>
  <si>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</si>
  <si>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</si>
  <si>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</si>
  <si>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</si>
  <si>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</si>
  <si>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</si>
  <si>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</si>
  <si>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</si>
  <si>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</si>
  <si>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</si>
  <si>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</si>
  <si>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</si>
  <si>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</si>
  <si>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</si>
  <si>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</si>
  <si>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</si>
  <si>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</si>
  <si>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</si>
  <si>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</si>
  <si>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</si>
  <si>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</si>
  <si>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</si>
  <si>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</si>
  <si>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</si>
  <si>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</si>
  <si>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</si>
  <si>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</si>
  <si>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</si>
  <si>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</si>
  <si>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</si>
  <si>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</si>
  <si>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</si>
  <si>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</si>
  <si>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</si>
  <si>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</si>
  <si>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</si>
  <si>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</si>
  <si>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</si>
  <si>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</si>
  <si>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</si>
  <si>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</si>
  <si>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</si>
  <si>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</si>
  <si>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</si>
  <si>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</si>
  <si>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</si>
  <si>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</si>
  <si>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</si>
  <si>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</si>
  <si>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</si>
  <si>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</si>
  <si>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</si>
  <si>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</si>
  <si>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</si>
  <si>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</si>
  <si>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</si>
  <si>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</si>
  <si>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</si>
  <si>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</si>
  <si>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</si>
  <si>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</si>
  <si>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</si>
  <si>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</si>
  <si>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</si>
  <si>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</si>
  <si>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</si>
  <si>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</si>
  <si>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</si>
  <si>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</si>
  <si>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</si>
  <si>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</si>
  <si>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</si>
  <si>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</si>
  <si>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</si>
  <si>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</si>
  <si>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</si>
  <si>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</si>
  <si>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</si>
  <si>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</si>
  <si>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</si>
  <si>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</si>
  <si>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</si>
  <si>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</si>
  <si>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</si>
  <si>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</si>
  <si>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</si>
  <si>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</si>
  <si>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</si>
  <si>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</si>
  <si>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</si>
  <si>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</si>
  <si>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</si>
  <si>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</si>
  <si>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</si>
  <si>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</si>
  <si>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</si>
  <si>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</si>
  <si>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</si>
  <si>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</si>
  <si>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</si>
  <si>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</si>
  <si>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</si>
  <si>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</si>
  <si>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</si>
  <si>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</si>
  <si>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</si>
  <si>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</si>
  <si>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</si>
  <si>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</si>
  <si>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</si>
  <si>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</si>
  <si>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</si>
  <si>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</si>
  <si>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</si>
  <si>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</si>
  <si>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</si>
  <si>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</si>
  <si>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</si>
  <si>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</si>
  <si>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</si>
  <si>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</si>
  <si>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</si>
  <si>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</si>
  <si>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</si>
  <si>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</si>
  <si>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</si>
  <si>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</si>
  <si>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</si>
  <si>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</si>
  <si>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</si>
  <si>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</si>
  <si>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</si>
  <si>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</si>
  <si>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</si>
  <si>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</si>
  <si>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</si>
  <si>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</si>
  <si>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</si>
  <si>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</si>
  <si>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</si>
  <si>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</si>
  <si>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</si>
  <si>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</si>
  <si>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</si>
  <si>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</si>
  <si>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</si>
  <si>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</si>
  <si>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</si>
  <si>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</si>
  <si>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</si>
  <si>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</si>
  <si>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</si>
  <si>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</si>
  <si>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</si>
  <si>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</si>
  <si>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</si>
  <si>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</si>
  <si>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</si>
  <si>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</si>
  <si>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</si>
  <si>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</si>
  <si>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</si>
  <si>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</si>
  <si>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</si>
  <si>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</si>
  <si>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</si>
  <si>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</si>
  <si>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</si>
  <si>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</si>
  <si>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</si>
  <si>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</si>
  <si>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</si>
  <si>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</si>
  <si>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</si>
  <si>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</si>
  <si>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</si>
  <si>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</si>
  <si>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</si>
  <si>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</si>
  <si>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</si>
  <si>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</si>
  <si>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</si>
  <si>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</si>
  <si>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</si>
  <si>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</si>
  <si>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</si>
  <si>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</si>
  <si>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</si>
  <si>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</si>
  <si>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</si>
  <si>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</si>
  <si>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</si>
  <si>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</si>
  <si>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</si>
  <si>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</si>
  <si>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</si>
  <si>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</si>
  <si>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</si>
  <si>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</si>
  <si>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</si>
  <si>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</si>
  <si>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</si>
  <si>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</si>
  <si>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</si>
  <si>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</si>
  <si>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</si>
  <si>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</si>
  <si>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</si>
  <si>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</si>
  <si>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</si>
  <si>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</si>
  <si>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</si>
  <si>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</si>
  <si>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</si>
  <si>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</si>
  <si>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</si>
  <si>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</si>
  <si>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</si>
  <si>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</si>
  <si>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</si>
  <si>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</si>
  <si>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</si>
  <si>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</si>
  <si>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</si>
  <si>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</si>
  <si>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</si>
  <si>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</si>
  <si>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</si>
  <si>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</si>
  <si>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</si>
  <si>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</si>
  <si>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</si>
  <si>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</si>
  <si>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</si>
  <si>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</si>
  <si>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</si>
  <si>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</si>
  <si>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</si>
  <si>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</si>
  <si>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</si>
  <si>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</si>
  <si>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</si>
  <si>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</si>
  <si>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</si>
  <si>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</si>
  <si>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</si>
  <si>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</si>
  <si>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</si>
  <si>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</si>
  <si>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</si>
  <si>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</si>
  <si>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</si>
  <si>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</si>
  <si>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</si>
  <si>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</si>
  <si>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</si>
  <si>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</si>
  <si>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</si>
  <si>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</si>
  <si>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</si>
  <si>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</si>
  <si>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</si>
  <si>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</si>
  <si>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</si>
  <si>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</si>
  <si>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</si>
  <si>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</si>
  <si>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</si>
  <si>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</si>
  <si>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</si>
  <si>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</si>
  <si>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</si>
  <si>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</si>
  <si>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</si>
  <si>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</si>
  <si>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</si>
  <si>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</si>
  <si>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</si>
  <si>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</si>
  <si>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</si>
  <si>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</si>
  <si>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</si>
  <si>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</si>
  <si>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</si>
  <si>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</si>
  <si>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</si>
  <si>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</si>
  <si>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</si>
  <si>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</si>
  <si>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</si>
  <si>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</si>
  <si>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</si>
  <si>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</si>
  <si>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</si>
  <si>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</si>
  <si>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</si>
  <si>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</si>
  <si>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</si>
  <si>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</si>
  <si>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</si>
  <si>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</si>
  <si>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</si>
  <si>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</si>
  <si>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</si>
  <si>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</si>
  <si>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</si>
  <si>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</si>
  <si>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</si>
  <si>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</si>
  <si>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</si>
  <si>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</si>
  <si>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</si>
  <si>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</si>
  <si>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</si>
  <si>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</si>
  <si>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</si>
  <si>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</si>
  <si>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</si>
  <si>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</si>
  <si>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</si>
  <si>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</si>
  <si>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</si>
  <si>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</si>
  <si>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</si>
  <si>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</si>
  <si>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</si>
  <si>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</si>
  <si>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</si>
  <si>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</si>
  <si>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</si>
  <si>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</si>
  <si>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</si>
  <si>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</si>
  <si>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</si>
  <si>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</si>
  <si>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</si>
  <si>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</si>
  <si>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</si>
  <si>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</si>
  <si>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</si>
  <si>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</si>
  <si>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</si>
  <si>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</si>
  <si>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</si>
  <si>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</si>
  <si>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</si>
  <si>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</si>
  <si>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</si>
  <si>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</si>
  <si>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</si>
  <si>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</si>
  <si>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</si>
  <si>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</si>
  <si>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</si>
  <si>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</si>
  <si>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</si>
  <si>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</si>
  <si>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</si>
  <si>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</si>
  <si>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</si>
  <si>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</si>
  <si>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</si>
  <si>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</si>
  <si>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</si>
  <si>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</si>
  <si>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</si>
  <si>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</si>
  <si>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</si>
  <si>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</si>
  <si>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</si>
  <si>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</si>
  <si>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</si>
  <si>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</si>
  <si>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</si>
  <si>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</si>
  <si>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</si>
  <si>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</si>
  <si>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</si>
  <si>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</si>
  <si>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</si>
  <si>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</si>
  <si>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</si>
  <si>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</si>
  <si>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</si>
  <si>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</si>
  <si>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</si>
  <si>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</si>
  <si>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</si>
  <si>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</si>
  <si>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</si>
  <si>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</si>
  <si>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</si>
  <si>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</si>
  <si>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</si>
  <si>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</si>
  <si>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</si>
  <si>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</si>
  <si>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</si>
  <si>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</si>
  <si>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</si>
  <si>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</si>
  <si>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</si>
  <si>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</si>
  <si>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</si>
  <si>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</si>
  <si>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</si>
  <si>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</si>
  <si>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</si>
  <si>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</si>
  <si>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</si>
  <si>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</si>
  <si>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</si>
  <si>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</si>
  <si>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</si>
  <si>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</si>
  <si>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</si>
  <si>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</si>
  <si>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</si>
  <si>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</si>
  <si>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</si>
  <si>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</si>
  <si>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</si>
  <si>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</si>
  <si>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</si>
  <si>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</si>
  <si>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</si>
  <si>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</si>
  <si>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</si>
  <si>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</si>
  <si>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</si>
  <si>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</si>
  <si>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</si>
  <si>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</si>
  <si>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</si>
  <si>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</si>
  <si>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</si>
  <si>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</si>
  <si>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</si>
  <si>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</si>
  <si>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</si>
  <si>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</si>
  <si>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</si>
  <si>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</si>
  <si>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</si>
  <si>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</si>
  <si>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</si>
  <si>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</si>
  <si>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</si>
  <si>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</si>
  <si>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</si>
  <si>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</si>
  <si>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</si>
  <si>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</si>
  <si>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</si>
  <si>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</si>
  <si>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</si>
  <si>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</si>
  <si>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</si>
  <si>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</si>
  <si>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</si>
  <si>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</si>
  <si>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</si>
  <si>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</si>
  <si>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</si>
  <si>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</si>
  <si>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</si>
  <si>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</si>
  <si>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</si>
  <si>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</si>
  <si>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</si>
  <si>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</si>
  <si>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</si>
  <si>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</si>
  <si>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</si>
  <si>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</si>
  <si>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</si>
  <si>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</si>
  <si>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</si>
  <si>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</si>
  <si>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</si>
  <si>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</si>
  <si>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</si>
  <si>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</si>
  <si>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</si>
  <si>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</si>
  <si>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</si>
  <si>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</si>
  <si>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</si>
  <si>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</si>
  <si>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</si>
  <si>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</si>
  <si>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</si>
  <si>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</si>
  <si>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</si>
  <si>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</si>
  <si>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</si>
  <si>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</si>
  <si>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</si>
  <si>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</si>
  <si>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</si>
  <si>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</si>
  <si>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</si>
  <si>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</si>
  <si>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</si>
  <si>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</si>
  <si>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</si>
  <si>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</si>
  <si>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</si>
  <si>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</si>
  <si>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</si>
  <si>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</si>
  <si>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</si>
  <si>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</si>
  <si>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</si>
  <si>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</si>
  <si>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</si>
  <si>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</si>
  <si>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</si>
  <si>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</si>
  <si>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</si>
  <si>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</si>
  <si>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</si>
  <si>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</si>
  <si>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</si>
  <si>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</si>
  <si>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</si>
  <si>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</si>
  <si>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</si>
  <si>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</si>
  <si>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</si>
  <si>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</si>
  <si>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</si>
  <si>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</si>
  <si>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</si>
  <si>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</si>
  <si>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</si>
  <si>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</si>
  <si>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</si>
  <si>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</si>
  <si>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</si>
  <si>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</si>
  <si>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</si>
  <si>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</si>
  <si>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</si>
  <si>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</si>
  <si>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</si>
  <si>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</si>
  <si>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</si>
  <si>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</si>
  <si>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</si>
  <si>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</si>
  <si>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</si>
  <si>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</si>
  <si>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</si>
  <si>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</si>
  <si>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</si>
  <si>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</si>
  <si>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</si>
  <si>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</si>
  <si>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</si>
  <si>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</si>
  <si>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</si>
  <si>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</si>
  <si>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</si>
  <si>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</si>
  <si>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</si>
  <si>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</si>
  <si>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</si>
  <si>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</si>
  <si>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</si>
  <si>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</si>
  <si>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</si>
  <si>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</si>
  <si>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</si>
  <si>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</si>
  <si>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</si>
  <si>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</si>
  <si>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</si>
  <si>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</si>
  <si>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</si>
  <si>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</si>
  <si>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</si>
  <si>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</si>
  <si>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</si>
  <si>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</si>
  <si>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</si>
  <si>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</si>
  <si>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</si>
  <si>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</si>
  <si>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</si>
  <si>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</si>
  <si>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</si>
  <si>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</si>
  <si>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</si>
  <si>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</si>
  <si>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</si>
  <si>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</si>
  <si>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</si>
  <si>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</si>
  <si>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</si>
  <si>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</si>
  <si>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</si>
  <si>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</si>
  <si>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</si>
  <si>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</si>
  <si>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</si>
  <si>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</si>
  <si>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</si>
  <si>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</si>
  <si>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</si>
  <si>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</si>
  <si>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</si>
  <si>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</si>
  <si>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</si>
  <si>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</si>
  <si>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</si>
  <si>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</si>
  <si>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</si>
  <si>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</si>
  <si>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</si>
  <si>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</si>
  <si>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</si>
  <si>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</si>
  <si>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</si>
  <si>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</si>
  <si>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</si>
  <si>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</si>
  <si>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</si>
  <si>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</si>
  <si>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</si>
  <si>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</si>
  <si>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</si>
  <si>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</si>
  <si>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</si>
  <si>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</si>
  <si>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</si>
  <si>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</si>
  <si>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</si>
  <si>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</si>
  <si>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</si>
  <si>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</si>
  <si>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</si>
  <si>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</si>
  <si>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</si>
  <si>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</si>
  <si>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</si>
  <si>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</si>
  <si>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</si>
  <si>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</si>
  <si>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</si>
  <si>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</si>
  <si>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</si>
  <si>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</si>
  <si>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</si>
  <si>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</si>
  <si>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</si>
  <si>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</si>
  <si>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</si>
  <si>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</si>
  <si>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</si>
  <si>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</si>
  <si>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</si>
  <si>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</si>
  <si>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</si>
  <si>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</si>
  <si>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</si>
  <si>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</si>
  <si>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</si>
  <si>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</si>
  <si>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</si>
  <si>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</si>
  <si>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</si>
  <si>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</si>
  <si>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</si>
  <si>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</si>
  <si>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</si>
  <si>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</si>
  <si>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</si>
  <si>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</si>
  <si>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</si>
  <si>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</si>
  <si>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</si>
  <si>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</si>
  <si>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</si>
  <si>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</si>
  <si>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</si>
  <si>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</si>
  <si>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</si>
  <si>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</si>
  <si>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</si>
  <si>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</si>
  <si>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</si>
  <si>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</si>
  <si>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</si>
  <si>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</si>
  <si>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</si>
  <si>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</si>
  <si>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</si>
  <si>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</si>
  <si>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</si>
  <si>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</si>
  <si>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</si>
  <si>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</si>
  <si>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</si>
  <si>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</si>
  <si>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</si>
  <si>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</si>
  <si>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</si>
  <si>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</si>
  <si>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</si>
  <si>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</si>
  <si>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</si>
  <si>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</si>
  <si>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</si>
  <si>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</si>
  <si>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</si>
  <si>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</si>
  <si>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</si>
  <si>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</si>
  <si>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</si>
  <si>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</si>
  <si>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</si>
  <si>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</si>
  <si>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</si>
  <si>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</si>
  <si>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</si>
  <si>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</si>
  <si>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</si>
  <si>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</si>
  <si>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</si>
  <si>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</si>
  <si>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</si>
  <si>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</si>
  <si>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</si>
  <si>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</si>
  <si>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</si>
  <si>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</si>
  <si>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</si>
  <si>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</si>
  <si>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</si>
  <si>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</si>
  <si>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</si>
  <si>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</si>
  <si>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</si>
  <si>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</si>
  <si>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</si>
  <si>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</si>
  <si>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</si>
  <si>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</si>
  <si>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</si>
  <si>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</si>
  <si>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</si>
  <si>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</si>
  <si>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</si>
  <si>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</si>
  <si>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</si>
  <si>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</si>
  <si>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</si>
  <si>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</si>
  <si>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</si>
  <si>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</si>
  <si>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</si>
  <si>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</si>
  <si>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</si>
  <si>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</si>
  <si>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</si>
  <si>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</si>
  <si>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</si>
  <si>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</si>
  <si>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</si>
  <si>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</si>
  <si>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</si>
  <si>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</si>
  <si>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</si>
  <si>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</si>
  <si>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</si>
  <si>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</si>
  <si>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</si>
  <si>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</si>
  <si>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</si>
  <si>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</si>
  <si>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</si>
  <si>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</si>
  <si>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</si>
  <si>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</si>
  <si>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</si>
  <si>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</si>
  <si>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</si>
  <si>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</si>
  <si>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</si>
  <si>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</si>
  <si>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</si>
  <si>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</si>
  <si>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</si>
  <si>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</si>
  <si>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</si>
  <si>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</si>
  <si>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</si>
  <si>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</si>
  <si>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</si>
  <si>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</si>
  <si>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</si>
  <si>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</si>
  <si>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</si>
  <si>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</si>
  <si>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</si>
  <si>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</si>
  <si>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</si>
  <si>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</si>
  <si>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</si>
  <si>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</si>
  <si>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</si>
  <si>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</si>
  <si>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</si>
  <si>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</si>
  <si>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</si>
  <si>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</si>
  <si>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</si>
  <si>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</si>
  <si>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</si>
  <si>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</si>
  <si>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</si>
  <si>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</si>
  <si>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</si>
  <si>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</si>
  <si>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</si>
  <si>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</si>
  <si>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</si>
  <si>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</si>
  <si>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</si>
  <si>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</si>
  <si>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</si>
  <si>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</si>
  <si>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</si>
  <si>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</si>
  <si>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</si>
  <si>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</si>
  <si>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</si>
  <si>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</si>
  <si>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</si>
  <si>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</si>
  <si>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</si>
  <si>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</si>
  <si>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</si>
  <si>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</si>
  <si>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</si>
  <si>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</si>
  <si>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</si>
  <si>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</si>
  <si>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</si>
  <si>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</si>
  <si>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</si>
  <si>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</si>
  <si>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</si>
  <si>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</si>
  <si>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</si>
  <si>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</si>
  <si>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</si>
  <si>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</si>
  <si>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</si>
  <si>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</si>
  <si>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</si>
  <si>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</si>
  <si>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</si>
  <si>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</si>
  <si>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</si>
  <si>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</si>
  <si>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</si>
  <si>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</si>
  <si>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</si>
  <si>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</si>
  <si>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</si>
  <si>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</si>
  <si>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</si>
  <si>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</si>
  <si>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</si>
  <si>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</si>
  <si>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</si>
  <si>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</si>
  <si>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</si>
  <si>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</si>
  <si>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</si>
  <si>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</si>
  <si>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</si>
  <si>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</si>
  <si>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</si>
  <si>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</si>
  <si>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</si>
  <si>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</si>
  <si>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</si>
  <si>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</si>
  <si>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</si>
  <si>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</si>
  <si>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</si>
  <si>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</si>
  <si>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</si>
  <si>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</si>
  <si>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</si>
  <si>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</si>
  <si>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</si>
  <si>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</si>
  <si>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</si>
  <si>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</si>
  <si>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</si>
  <si>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</si>
  <si>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</si>
  <si>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</si>
  <si>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</si>
  <si>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</si>
  <si>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</si>
  <si>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</si>
  <si>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</si>
  <si>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</si>
  <si>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</si>
  <si>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</si>
  <si>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</si>
  <si>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</si>
  <si>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</si>
  <si>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</si>
  <si>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</si>
  <si>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</si>
  <si>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</si>
  <si>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</si>
  <si>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</si>
  <si>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</si>
  <si>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</si>
  <si>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</si>
  <si>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</si>
  <si>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</si>
  <si>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</si>
  <si>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</si>
  <si>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</si>
  <si>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</si>
  <si>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</si>
  <si>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</si>
  <si>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</si>
  <si>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</si>
  <si>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</si>
  <si>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</si>
  <si>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</si>
  <si>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</si>
  <si>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</si>
  <si>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</si>
  <si>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</si>
  <si>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</si>
  <si>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</si>
  <si>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</si>
  <si>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</si>
  <si>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</si>
  <si>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</si>
  <si>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</si>
  <si>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</si>
  <si>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</si>
  <si>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</si>
  <si>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</si>
  <si>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</si>
  <si>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</si>
  <si>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</si>
  <si>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</si>
  <si>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</si>
  <si>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</si>
  <si>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</si>
  <si>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</si>
  <si>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</si>
  <si>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</si>
  <si>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</si>
  <si>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</si>
  <si>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</si>
  <si>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</si>
  <si>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</si>
  <si>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</si>
  <si>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</si>
  <si>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</si>
  <si>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</si>
  <si>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</si>
  <si>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</si>
  <si>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</si>
  <si>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</si>
  <si>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</si>
  <si>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</si>
  <si>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</si>
  <si>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</si>
  <si>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</si>
  <si>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</si>
  <si>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</si>
  <si>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</si>
  <si>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</si>
  <si>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</si>
  <si>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</si>
  <si>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</si>
  <si>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</si>
  <si>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</si>
  <si>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</si>
  <si>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</si>
  <si>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</si>
  <si>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</si>
  <si>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</si>
  <si>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</si>
  <si>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</si>
  <si>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</si>
  <si>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</si>
  <si>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</si>
  <si>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</si>
  <si>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</si>
  <si>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</si>
  <si>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</si>
  <si>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</si>
  <si>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</si>
  <si>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</si>
  <si>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</si>
  <si>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</si>
  <si>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</si>
  <si>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</si>
  <si>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</si>
  <si>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</si>
  <si>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</si>
  <si>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</si>
  <si>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</si>
  <si>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</si>
  <si>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</si>
  <si>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</si>
  <si>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</si>
  <si>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</si>
  <si>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</si>
  <si>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</si>
  <si>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</si>
  <si>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</si>
  <si>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</si>
  <si>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</si>
  <si>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</si>
  <si>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</si>
  <si>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</si>
  <si>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</si>
  <si>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</si>
  <si>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</si>
  <si>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</si>
  <si>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</si>
  <si>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</si>
  <si>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</si>
  <si>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</si>
  <si>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</si>
  <si>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</si>
  <si>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</si>
  <si>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</si>
  <si>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</si>
  <si>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</si>
  <si>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</si>
  <si>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</si>
  <si>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</si>
  <si>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</si>
  <si>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</si>
  <si>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</si>
  <si>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</si>
  <si>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</si>
  <si>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</si>
  <si>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</si>
  <si>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</si>
  <si>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</si>
  <si>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</si>
  <si>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</si>
  <si>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</si>
  <si>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</si>
  <si>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</si>
  <si>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</si>
  <si>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</si>
  <si>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</si>
  <si>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</si>
  <si>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</si>
  <si>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</si>
  <si>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</si>
  <si>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</si>
  <si>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</si>
  <si>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</si>
  <si>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</si>
  <si>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</si>
  <si>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</si>
  <si>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</si>
  <si>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</si>
  <si>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</si>
  <si>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</si>
  <si>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</si>
  <si>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</si>
  <si>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</si>
  <si>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</si>
  <si>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</si>
  <si>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</si>
  <si>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</si>
  <si>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</si>
  <si>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</si>
  <si>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</si>
  <si>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</si>
  <si>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</si>
  <si>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</si>
  <si>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</si>
  <si>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</si>
  <si>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</si>
  <si>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</si>
  <si>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</si>
  <si>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</si>
  <si>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</si>
  <si>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</si>
  <si>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</si>
  <si>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</si>
  <si>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</si>
  <si>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</si>
  <si>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</si>
  <si>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</si>
  <si>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</si>
  <si>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</si>
  <si>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</si>
  <si>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</si>
  <si>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</si>
  <si>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</si>
  <si>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</si>
  <si>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</si>
  <si>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</si>
  <si>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</si>
  <si>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</si>
  <si>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</si>
  <si>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</si>
  <si>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</si>
  <si>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</si>
  <si>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</si>
  <si>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</si>
  <si>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</si>
  <si>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</si>
  <si>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</si>
  <si>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</si>
  <si>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</si>
  <si>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</si>
  <si>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</si>
  <si>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</si>
  <si>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</si>
  <si>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</si>
  <si>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</si>
  <si>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</si>
  <si>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</si>
  <si>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</si>
  <si>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</si>
  <si>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</si>
  <si>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</si>
  <si>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</si>
  <si>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</si>
  <si>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</si>
  <si>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</si>
  <si>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</si>
  <si>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</si>
  <si>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</si>
  <si>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</si>
  <si>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</si>
  <si>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</si>
  <si>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</si>
  <si>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</si>
  <si>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</si>
  <si>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</si>
  <si>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</si>
  <si>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</si>
  <si>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</si>
  <si>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</si>
  <si>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</si>
  <si>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</si>
  <si>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</si>
  <si>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</si>
  <si>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</si>
  <si>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</si>
  <si>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</si>
  <si>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</si>
  <si>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</si>
  <si>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</si>
  <si>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</si>
  <si>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</si>
  <si>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</si>
  <si>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</si>
  <si>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</si>
  <si>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</si>
  <si>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</si>
  <si>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</si>
  <si>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</si>
  <si>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</si>
  <si>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</si>
  <si>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</si>
  <si>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</si>
  <si>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</si>
  <si>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</si>
  <si>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</si>
  <si>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</si>
  <si>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</si>
  <si>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</si>
  <si>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</si>
  <si>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</si>
  <si>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</si>
  <si>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</si>
  <si>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</si>
  <si>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</si>
  <si>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</si>
  <si>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</si>
  <si>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</si>
  <si>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</si>
  <si>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</si>
  <si>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</si>
  <si>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</si>
  <si>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</si>
  <si>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</si>
  <si>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</si>
  <si>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</si>
  <si>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</si>
  <si>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</si>
  <si>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</si>
  <si>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</si>
  <si>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</si>
  <si>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</si>
  <si>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</si>
  <si>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</si>
  <si>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</si>
  <si>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</si>
  <si>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</si>
  <si>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</si>
  <si>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</si>
  <si>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</si>
  <si>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</si>
  <si>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</si>
  <si>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</si>
  <si>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</si>
  <si>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</si>
  <si>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</si>
  <si>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</si>
  <si>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</si>
  <si>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</si>
  <si>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</si>
  <si>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</si>
  <si>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</si>
  <si>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</si>
  <si>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</si>
  <si>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</si>
  <si>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</si>
  <si>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</si>
  <si>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</si>
  <si>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</si>
  <si>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</si>
  <si>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</si>
  <si>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</si>
  <si>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</si>
  <si>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</si>
  <si>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</si>
  <si>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</si>
  <si>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</si>
  <si>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</si>
  <si>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</si>
  <si>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</si>
  <si>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</si>
  <si>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</si>
  <si>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</si>
  <si>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</si>
  <si>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</si>
  <si>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</si>
  <si>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</si>
  <si>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</si>
  <si>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</si>
  <si>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</si>
  <si>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</si>
  <si>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</si>
  <si>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</si>
  <si>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</si>
  <si>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</si>
  <si>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</si>
  <si>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</si>
  <si>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</si>
  <si>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</si>
  <si>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</si>
  <si>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</si>
  <si>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</si>
  <si>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</si>
  <si>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</si>
  <si>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</si>
  <si>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</si>
  <si>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</si>
  <si>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</si>
  <si>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</si>
  <si>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</si>
  <si>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</si>
  <si>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</si>
  <si>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</si>
  <si>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</si>
  <si>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</si>
  <si>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</si>
  <si>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</si>
  <si>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</si>
  <si>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</si>
  <si>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</si>
  <si>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</si>
  <si>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</si>
  <si>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</si>
  <si>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</si>
  <si>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</si>
  <si>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</si>
  <si>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</si>
  <si>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</si>
  <si>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</si>
  <si>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</si>
  <si>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</si>
  <si>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</si>
  <si>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</si>
  <si>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</si>
  <si>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</si>
  <si>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</si>
  <si>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</si>
  <si>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</si>
  <si>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</si>
  <si>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</si>
  <si>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</si>
  <si>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</si>
  <si>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</si>
  <si>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</si>
  <si>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</si>
  <si>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</si>
  <si>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</si>
  <si>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</si>
  <si>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</si>
  <si>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</si>
  <si>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</si>
  <si>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</si>
  <si>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</si>
  <si>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</si>
  <si>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</si>
  <si>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</si>
  <si>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</si>
  <si>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</si>
  <si>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</si>
  <si>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</si>
  <si>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</si>
  <si>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</si>
  <si>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</si>
  <si>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</si>
  <si>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</si>
  <si>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</si>
  <si>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</si>
  <si>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</si>
  <si>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</si>
  <si>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</si>
  <si>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</si>
  <si>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</si>
  <si>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</si>
  <si>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</si>
  <si>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</si>
  <si>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</si>
  <si>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</si>
  <si>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</si>
  <si>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</si>
  <si>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</si>
  <si>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</si>
  <si>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</si>
  <si>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</si>
  <si>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</si>
  <si>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</si>
  <si>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</si>
  <si>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</si>
  <si>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</si>
  <si>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</si>
  <si>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</si>
  <si>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</si>
  <si>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</si>
  <si>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</si>
  <si>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</si>
  <si>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</si>
  <si>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</si>
  <si>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</si>
  <si>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</si>
  <si>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</si>
  <si>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</si>
  <si>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</si>
  <si>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</si>
  <si>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</si>
  <si>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</si>
  <si>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</si>
  <si>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</si>
  <si>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</si>
  <si>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</si>
  <si>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</si>
  <si>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</si>
  <si>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</si>
  <si>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</si>
  <si>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</si>
  <si>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</si>
  <si>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</si>
  <si>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</si>
  <si>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</si>
  <si>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</si>
  <si>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</si>
  <si>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</si>
  <si>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</si>
  <si>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</si>
  <si>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</si>
  <si>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</si>
  <si>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</si>
  <si>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</si>
  <si>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</si>
  <si>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</si>
  <si>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</si>
  <si>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</si>
  <si>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</si>
  <si>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</si>
  <si>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</si>
  <si>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</si>
  <si>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</si>
  <si>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</si>
  <si>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</si>
  <si>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</si>
  <si>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</si>
  <si>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</si>
  <si>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</si>
  <si>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</si>
  <si>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</si>
  <si>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</si>
  <si>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</si>
  <si>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</si>
  <si>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</si>
  <si>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</si>
  <si>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</si>
  <si>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</si>
  <si>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</si>
  <si>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</si>
  <si>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</si>
  <si>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</si>
  <si>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</si>
  <si>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</si>
  <si>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</si>
  <si>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</si>
  <si>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</si>
  <si>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</si>
  <si>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</si>
  <si>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</si>
  <si>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</si>
  <si>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</si>
  <si>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</si>
  <si>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</si>
  <si>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</si>
  <si>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</si>
  <si>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</si>
  <si>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</si>
  <si>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</si>
  <si>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</si>
  <si>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</si>
  <si>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</si>
  <si>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</si>
  <si>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</si>
  <si>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</si>
  <si>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</si>
  <si>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</si>
  <si>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</si>
  <si>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</si>
  <si>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</si>
  <si>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</si>
  <si>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</si>
  <si>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</si>
  <si>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</si>
  <si>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</si>
  <si>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</si>
  <si>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</si>
  <si>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</si>
  <si>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</si>
  <si>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</si>
  <si>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</si>
  <si>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</si>
  <si>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</si>
  <si>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</si>
  <si>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</si>
  <si>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</si>
  <si>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</si>
  <si>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</si>
  <si>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</si>
  <si>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</si>
  <si>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</si>
  <si>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</si>
  <si>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</si>
  <si>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</si>
  <si>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</si>
  <si>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</si>
  <si>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</si>
  <si>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</si>
  <si>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</si>
  <si>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</si>
  <si>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</si>
  <si>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</si>
  <si>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</si>
  <si>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</si>
  <si>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</si>
  <si>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</si>
  <si>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</si>
  <si>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</si>
  <si>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</si>
  <si>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</si>
  <si>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</si>
  <si>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</si>
  <si>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</si>
  <si>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</si>
  <si>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</si>
  <si>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</si>
  <si>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</si>
  <si>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</si>
  <si>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</si>
  <si>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</si>
  <si>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</si>
  <si>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</si>
  <si>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</si>
  <si>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</si>
  <si>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</si>
  <si>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</si>
  <si>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</si>
  <si>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</si>
  <si>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</si>
  <si>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</si>
  <si>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</si>
  <si>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</si>
  <si>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</si>
  <si>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</si>
  <si>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</si>
  <si>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</si>
  <si>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</si>
  <si>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</si>
  <si>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</si>
  <si>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</si>
  <si>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</si>
  <si>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</si>
  <si>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</si>
  <si>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</si>
  <si>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</si>
  <si>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</si>
  <si>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</si>
  <si>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</si>
  <si>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</si>
  <si>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</si>
  <si>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</si>
  <si>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</si>
  <si>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</si>
  <si>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</si>
  <si>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</si>
  <si>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</si>
  <si>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</si>
  <si>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</si>
  <si>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</si>
  <si>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</si>
  <si>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</si>
  <si>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</si>
  <si>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</si>
  <si>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</si>
  <si>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</si>
  <si>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</si>
  <si>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</si>
  <si>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</si>
  <si>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</si>
  <si>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</si>
  <si>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</si>
  <si>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</si>
  <si>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</si>
  <si>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</si>
  <si>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</si>
  <si>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</si>
  <si>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</si>
  <si>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</si>
  <si>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</si>
  <si>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</si>
  <si>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</si>
  <si>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</si>
  <si>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</si>
  <si>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</si>
  <si>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</si>
  <si>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</si>
  <si>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</si>
  <si>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</si>
  <si>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</si>
  <si>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</si>
  <si>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</si>
  <si>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</si>
  <si>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</si>
  <si>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</si>
  <si>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</si>
  <si>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</si>
  <si>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</si>
  <si>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</si>
  <si>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</si>
  <si>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</si>
  <si>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</si>
  <si>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</si>
  <si>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</si>
  <si>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</si>
  <si>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</si>
  <si>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</si>
  <si>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</si>
  <si>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</si>
  <si>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</si>
  <si>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</si>
  <si>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</si>
  <si>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</si>
  <si>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</si>
  <si>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</si>
  <si>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</si>
  <si>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</si>
  <si>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</si>
  <si>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</si>
  <si>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</si>
  <si>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</si>
  <si>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</si>
  <si>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</si>
  <si>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</si>
  <si>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</si>
  <si>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</si>
  <si>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</si>
  <si>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</si>
  <si>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</si>
  <si>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</si>
  <si>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</si>
  <si>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</si>
  <si>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</si>
  <si>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</si>
  <si>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</si>
  <si>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</si>
  <si>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</si>
  <si>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</si>
  <si>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</si>
  <si>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</si>
  <si>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</si>
  <si>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</si>
  <si>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</si>
  <si>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</si>
  <si>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</si>
  <si>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</si>
  <si>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</si>
  <si>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</si>
  <si>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</si>
  <si>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</si>
  <si>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</si>
  <si>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</si>
  <si>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</si>
  <si>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</si>
  <si>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</si>
  <si>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</si>
  <si>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</si>
  <si>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</si>
  <si>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</si>
  <si>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</si>
  <si>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</si>
  <si>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</si>
  <si>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</si>
  <si>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</si>
  <si>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</si>
  <si>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</si>
  <si>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</si>
  <si>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</si>
  <si>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</si>
  <si>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</si>
  <si>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</si>
  <si>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</si>
  <si>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</si>
  <si>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</si>
  <si>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</si>
  <si>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</si>
  <si>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</si>
  <si>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</si>
  <si>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</si>
  <si>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</si>
  <si>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</si>
  <si>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</si>
  <si>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</si>
  <si>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</si>
  <si>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</si>
  <si>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</si>
  <si>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</si>
  <si>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</si>
  <si>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</si>
  <si>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</si>
  <si>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</si>
  <si>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</si>
  <si>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</si>
  <si>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</si>
  <si>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</si>
  <si>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</si>
  <si>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</si>
  <si>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</si>
  <si>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</si>
  <si>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</si>
  <si>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</si>
  <si>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</si>
  <si>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</si>
  <si>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</si>
  <si>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</si>
  <si>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</si>
  <si>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</si>
  <si>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</si>
  <si>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</si>
  <si>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</si>
  <si>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</si>
  <si>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</si>
  <si>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</si>
  <si>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</si>
  <si>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</si>
  <si>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</si>
  <si>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</si>
  <si>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</si>
  <si>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</si>
  <si>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</si>
  <si>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</si>
  <si>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</si>
  <si>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</si>
  <si>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</si>
  <si>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</si>
  <si>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</si>
  <si>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</si>
  <si>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</si>
  <si>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</si>
  <si>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</si>
  <si>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</si>
  <si>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</si>
  <si>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</si>
  <si>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</si>
  <si>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</si>
  <si>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</si>
  <si>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</si>
  <si>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</si>
  <si>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</si>
  <si>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</si>
  <si>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</si>
  <si>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</si>
  <si>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</si>
  <si>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</si>
  <si>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</si>
  <si>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</si>
  <si>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</si>
  <si>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</si>
  <si>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</si>
  <si>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</si>
  <si>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</si>
  <si>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</si>
  <si>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</si>
  <si>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</si>
  <si>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</si>
  <si>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</si>
  <si>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</si>
  <si>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</si>
  <si>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</si>
  <si>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</si>
  <si>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</si>
  <si>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</si>
  <si>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</si>
  <si>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</si>
  <si>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</si>
  <si>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</si>
  <si>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</si>
  <si>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</si>
  <si>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</si>
  <si>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</si>
  <si>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</si>
  <si>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</si>
  <si>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</si>
  <si>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</si>
  <si>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</si>
  <si>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</si>
  <si>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</si>
  <si>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</si>
  <si>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</si>
  <si>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</si>
  <si>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</si>
  <si>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</si>
  <si>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</si>
  <si>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</si>
  <si>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</si>
  <si>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</si>
  <si>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</si>
  <si>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</si>
  <si>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</si>
  <si>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</si>
  <si>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</si>
  <si>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</si>
  <si>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</si>
  <si>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</si>
  <si>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</si>
  <si>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</si>
  <si>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</si>
  <si>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</si>
  <si>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</si>
  <si>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</si>
  <si>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</si>
  <si>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</si>
  <si>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</si>
  <si>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</si>
  <si>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</si>
  <si>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</si>
  <si>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</si>
  <si>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</si>
  <si>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</si>
  <si>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</si>
  <si>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</si>
  <si>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</si>
  <si>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</si>
  <si>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</si>
  <si>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</si>
  <si>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</si>
  <si>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</si>
  <si>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</si>
  <si>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</si>
  <si>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</si>
  <si>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</si>
  <si>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</si>
  <si>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</si>
  <si>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</si>
  <si>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</si>
  <si>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</si>
  <si>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</si>
  <si>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</si>
  <si>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</si>
  <si>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</si>
  <si>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</si>
  <si>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</si>
  <si>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</si>
  <si>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</si>
  <si>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</si>
  <si>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</si>
  <si>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</si>
  <si>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</si>
  <si>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</si>
  <si>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</si>
  <si>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</si>
  <si>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</si>
  <si>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</si>
  <si>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</si>
  <si>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</si>
  <si>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</si>
  <si>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</si>
  <si>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</si>
  <si>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</si>
  <si>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</si>
  <si>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</si>
  <si>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</si>
  <si>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</si>
  <si>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</si>
  <si>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</si>
  <si>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</si>
  <si>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</si>
  <si>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</si>
  <si>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</si>
  <si>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</si>
  <si>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</si>
  <si>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</si>
  <si>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</si>
  <si>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</si>
  <si>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</si>
  <si>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</si>
  <si>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</si>
  <si>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</si>
  <si>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</si>
  <si>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</si>
  <si>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</si>
  <si>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</si>
  <si>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</si>
  <si>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</si>
  <si>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</si>
  <si>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</si>
  <si>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</si>
  <si>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</si>
  <si>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</si>
  <si>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</si>
  <si>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</si>
  <si>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</si>
  <si>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</si>
  <si>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</si>
  <si>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</si>
  <si>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</si>
  <si>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</si>
  <si>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</si>
  <si>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</si>
  <si>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</si>
  <si>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</si>
  <si>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</si>
  <si>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</si>
  <si>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</si>
  <si>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</si>
  <si>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</si>
  <si>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</si>
  <si>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</si>
  <si>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</si>
  <si>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</si>
  <si>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</si>
  <si>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</si>
  <si>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</si>
  <si>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</si>
  <si>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</si>
  <si>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</si>
  <si>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</si>
  <si>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</si>
  <si>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</si>
  <si>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</si>
  <si>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</si>
  <si>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</si>
  <si>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</si>
  <si>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</si>
  <si>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</si>
  <si>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</si>
  <si>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</si>
  <si>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</si>
  <si>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</si>
  <si>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</si>
  <si>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</si>
  <si>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</si>
  <si>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</si>
  <si>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</si>
  <si>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</si>
  <si>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</si>
  <si>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</si>
  <si>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</si>
  <si>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</si>
  <si>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</si>
  <si>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</si>
  <si>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</si>
  <si>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</si>
  <si>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</si>
  <si>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</si>
  <si>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</si>
  <si>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</si>
  <si>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</si>
  <si>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</si>
  <si>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</si>
  <si>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</si>
  <si>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</si>
  <si>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</si>
  <si>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</si>
  <si>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</si>
  <si>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</si>
  <si>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</si>
  <si>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</si>
  <si>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</si>
  <si>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</si>
  <si>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</si>
  <si>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</si>
  <si>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</si>
  <si>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</si>
  <si>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</si>
  <si>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</si>
  <si>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</si>
  <si>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</si>
  <si>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</si>
  <si>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</si>
  <si>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</si>
  <si>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</si>
  <si>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</si>
  <si>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</si>
  <si>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</si>
  <si>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</si>
  <si>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</si>
  <si>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</si>
  <si>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</si>
  <si>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</si>
  <si>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</si>
  <si>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</si>
  <si>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</si>
  <si>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</si>
  <si>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</si>
  <si>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</si>
  <si>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</si>
  <si>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</si>
  <si>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</si>
  <si>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</si>
  <si>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</si>
  <si>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</si>
  <si>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</si>
  <si>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</si>
  <si>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</si>
  <si>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</si>
  <si>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</si>
  <si>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</si>
  <si>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</si>
  <si>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</si>
  <si>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</si>
  <si>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</si>
  <si>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</si>
  <si>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</si>
  <si>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</si>
  <si>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</si>
  <si>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</si>
  <si>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</si>
  <si>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</si>
  <si>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</si>
  <si>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</si>
  <si>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</si>
  <si>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</si>
  <si>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</si>
  <si>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</si>
  <si>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</si>
  <si>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</si>
  <si>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</si>
  <si>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</si>
  <si>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</si>
  <si>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</si>
  <si>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</si>
  <si>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</si>
  <si>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</si>
  <si>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</si>
  <si>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</si>
  <si>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</si>
  <si>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</si>
  <si>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</si>
  <si>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</si>
  <si>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</si>
  <si>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</si>
  <si>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</si>
  <si>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</si>
  <si>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</si>
  <si>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</si>
  <si>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</si>
  <si>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</si>
  <si>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</si>
  <si>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</si>
  <si>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</si>
  <si>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</si>
  <si>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</si>
  <si>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</si>
  <si>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</si>
  <si>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</si>
  <si>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</si>
  <si>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</si>
  <si>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</si>
  <si>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</si>
  <si>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</si>
  <si>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</si>
  <si>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</si>
  <si>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</si>
  <si>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</si>
  <si>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</si>
  <si>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</si>
  <si>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</si>
  <si>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</si>
  <si>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</si>
  <si>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</si>
  <si>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</si>
  <si>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</si>
  <si>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</si>
  <si>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</si>
  <si>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</si>
  <si>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</si>
  <si>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</si>
  <si>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</si>
  <si>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</si>
  <si>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</si>
  <si>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</si>
  <si>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</si>
  <si>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</si>
  <si>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</si>
  <si>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</si>
  <si>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</si>
  <si>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</si>
  <si>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</si>
  <si>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</si>
  <si>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</si>
  <si>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</si>
  <si>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</si>
  <si>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</si>
  <si>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</si>
  <si>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</si>
  <si>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</si>
  <si>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</si>
  <si>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</si>
  <si>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</si>
  <si>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</si>
  <si>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</si>
  <si>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</si>
  <si>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</si>
  <si>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</si>
  <si>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</si>
  <si>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</si>
  <si>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</si>
  <si>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</si>
  <si>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</si>
  <si>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</si>
  <si>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</si>
  <si>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</si>
  <si>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</si>
  <si>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</si>
  <si>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</si>
  <si>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</si>
  <si>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</si>
  <si>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</si>
  <si>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</si>
  <si>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</si>
  <si>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</si>
  <si>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</si>
  <si>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</si>
  <si>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</si>
  <si>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</si>
  <si>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</si>
  <si>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</si>
  <si>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</si>
  <si>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</si>
  <si>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</si>
  <si>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</si>
  <si>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</si>
  <si>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</si>
  <si>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</si>
  <si>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</si>
  <si>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</si>
  <si>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</si>
  <si>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</si>
  <si>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</si>
  <si>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</si>
  <si>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</si>
  <si>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</si>
  <si>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</si>
  <si>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</si>
  <si>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</si>
  <si>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</si>
  <si>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</si>
  <si>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</si>
  <si>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</si>
  <si>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</si>
  <si>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</si>
  <si>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</si>
  <si>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</si>
  <si>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</si>
  <si>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</si>
  <si>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</si>
  <si>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</si>
  <si>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</si>
  <si>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</si>
  <si>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</si>
  <si>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</si>
  <si>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</si>
  <si>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</si>
  <si>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</si>
  <si>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</si>
  <si>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</si>
  <si>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</si>
  <si>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</si>
  <si>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</si>
  <si>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</si>
  <si>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</si>
  <si>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</si>
  <si>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</si>
  <si>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</si>
  <si>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</si>
  <si>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</si>
  <si>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</si>
  <si>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</si>
  <si>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</si>
  <si>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</si>
  <si>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</si>
  <si>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</si>
  <si>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</si>
  <si>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</si>
  <si>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</si>
  <si>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</si>
  <si>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</si>
  <si>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</si>
  <si>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</si>
  <si>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</si>
  <si>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</si>
  <si>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</si>
  <si>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</si>
  <si>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</si>
  <si>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</si>
  <si>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</si>
  <si>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</si>
  <si>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</si>
  <si>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</si>
  <si>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</si>
  <si>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</si>
  <si>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</si>
  <si>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</si>
  <si>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</si>
  <si>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</si>
  <si>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</si>
  <si>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</si>
  <si>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</si>
  <si>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</si>
  <si>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</si>
  <si>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</si>
  <si>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</si>
  <si>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</si>
  <si>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</si>
  <si>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</si>
  <si>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</si>
  <si>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</si>
  <si>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</si>
  <si>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</si>
  <si>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</si>
  <si>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</si>
  <si>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</si>
  <si>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</si>
  <si>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</si>
  <si>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</si>
  <si>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</si>
  <si>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</si>
  <si>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</si>
  <si>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</si>
  <si>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</si>
  <si>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</si>
  <si>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</si>
  <si>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</si>
  <si>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</si>
  <si>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</si>
  <si>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</si>
  <si>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</si>
  <si>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</si>
  <si>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</si>
  <si>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</si>
  <si>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</si>
  <si>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</si>
  <si>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</si>
  <si>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</si>
  <si>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</si>
  <si>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</si>
  <si>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</si>
  <si>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</si>
  <si>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</si>
  <si>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</si>
  <si>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</si>
  <si>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</si>
  <si>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</si>
  <si>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</si>
  <si>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</si>
  <si>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</si>
  <si>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</si>
  <si>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</si>
  <si>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</si>
  <si>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</si>
  <si>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</si>
  <si>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</si>
  <si>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</si>
  <si>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</si>
  <si>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</si>
  <si>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</si>
  <si>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</si>
  <si>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</si>
  <si>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</si>
  <si>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</si>
  <si>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</si>
  <si>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</si>
  <si>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</si>
  <si>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</si>
  <si>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</si>
  <si>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</si>
  <si>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</si>
  <si>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</si>
  <si>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</si>
  <si>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</si>
  <si>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</si>
  <si>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</si>
  <si>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</si>
  <si>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</si>
  <si>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</si>
  <si>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</si>
  <si>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</si>
  <si>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</si>
  <si>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</si>
  <si>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</si>
  <si>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</si>
  <si>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</si>
  <si>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</si>
  <si>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</si>
  <si>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</si>
  <si>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</si>
  <si>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</si>
  <si>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</si>
  <si>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</si>
  <si>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</si>
  <si>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</si>
  <si>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</si>
  <si>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</si>
  <si>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</si>
  <si>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</si>
  <si>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</si>
  <si>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</si>
  <si>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</si>
  <si>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</si>
  <si>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</si>
  <si>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</si>
  <si>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</si>
  <si>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</si>
  <si>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</si>
  <si>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</si>
  <si>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</si>
  <si>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</si>
  <si>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</si>
  <si>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</si>
  <si>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</si>
  <si>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</si>
  <si>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</si>
  <si>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</si>
  <si>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</si>
  <si>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</si>
  <si>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</si>
  <si>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</si>
  <si>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</si>
  <si>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</si>
  <si>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</si>
  <si>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</si>
  <si>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</si>
  <si>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</si>
  <si>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</si>
  <si>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</si>
  <si>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</si>
  <si>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</si>
  <si>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</si>
  <si>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</si>
  <si>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</si>
  <si>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</si>
  <si>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</si>
  <si>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</si>
  <si>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</si>
  <si>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</si>
  <si>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</si>
  <si>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</si>
  <si>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</si>
  <si>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</si>
  <si>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</si>
  <si>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</si>
  <si>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</si>
  <si>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</si>
  <si>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</si>
  <si>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</si>
  <si>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</si>
  <si>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</si>
  <si>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</si>
  <si>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</si>
  <si>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</si>
  <si>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</si>
  <si>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</si>
  <si>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</si>
  <si>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</si>
  <si>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</si>
  <si>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</si>
  <si>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</si>
  <si>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</si>
  <si>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</si>
  <si>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</si>
  <si>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</si>
  <si>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</si>
  <si>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</si>
  <si>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</si>
  <si>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</si>
  <si>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</si>
  <si>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</si>
  <si>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</si>
  <si>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</si>
  <si>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</si>
  <si>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</si>
  <si>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</si>
  <si>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</si>
  <si>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</si>
  <si>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</si>
  <si>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</si>
  <si>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</si>
  <si>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</si>
  <si>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</si>
  <si>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</si>
  <si>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</si>
  <si>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</si>
  <si>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</si>
  <si>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</si>
  <si>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</si>
  <si>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</si>
  <si>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</si>
  <si>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</si>
  <si>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</si>
  <si>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</si>
  <si>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</si>
  <si>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</si>
  <si>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</si>
  <si>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</si>
  <si>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</si>
  <si>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</si>
  <si>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</si>
  <si>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</si>
  <si>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</si>
  <si>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</si>
  <si>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</si>
  <si>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</si>
  <si>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</si>
  <si>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</si>
  <si>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</si>
  <si>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</si>
  <si>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</si>
  <si>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</si>
  <si>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</si>
  <si>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</si>
  <si>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</si>
  <si>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</si>
  <si>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</si>
  <si>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</si>
  <si>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</si>
  <si>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</si>
  <si>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</si>
  <si>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</si>
  <si>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</si>
  <si>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</si>
  <si>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</si>
  <si>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</si>
  <si>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</si>
  <si>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</si>
  <si>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</si>
  <si>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</si>
  <si>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</si>
  <si>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</si>
  <si>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</si>
  <si>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</si>
  <si>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</si>
  <si>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</si>
  <si>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</si>
  <si>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</si>
  <si>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</si>
  <si>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</si>
  <si>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</si>
  <si>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</si>
  <si>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</si>
  <si>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</si>
  <si>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</si>
  <si>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</si>
  <si>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</si>
  <si>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</si>
  <si>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</si>
  <si>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</si>
  <si>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</si>
  <si>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</si>
  <si>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</si>
  <si>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</si>
  <si>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</si>
  <si>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</si>
  <si>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</si>
  <si>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</si>
  <si>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</si>
  <si>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</si>
  <si>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</si>
  <si>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</si>
  <si>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</si>
  <si>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</si>
  <si>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</si>
  <si>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</si>
  <si>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</si>
  <si>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</si>
  <si>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</si>
  <si>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</si>
  <si>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</si>
  <si>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</si>
  <si>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</si>
  <si>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</si>
  <si>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</si>
  <si>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</si>
  <si>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</si>
  <si>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</si>
  <si>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</si>
  <si>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</si>
  <si>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</si>
  <si>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</si>
  <si>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</si>
  <si>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</si>
  <si>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</si>
  <si>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</si>
  <si>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</si>
  <si>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</si>
  <si>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</si>
  <si>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</si>
  <si>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</si>
  <si>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</si>
  <si>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</si>
  <si>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</si>
  <si>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</si>
  <si>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</si>
  <si>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</si>
  <si>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</si>
  <si>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</si>
  <si>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</si>
  <si>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</si>
  <si>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</si>
  <si>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</si>
  <si>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</si>
  <si>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</si>
  <si>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</si>
  <si>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</si>
  <si>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</si>
  <si>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</si>
  <si>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</si>
  <si>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</si>
  <si>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</si>
  <si>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</si>
  <si>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</si>
  <si>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</si>
  <si>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</si>
  <si>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</si>
  <si>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</si>
  <si>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</si>
  <si>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</si>
  <si>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</si>
  <si>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</si>
  <si>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</si>
  <si>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</si>
  <si>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</si>
  <si>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</si>
  <si>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</si>
  <si>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</si>
  <si>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</si>
  <si>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</si>
  <si>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</si>
  <si>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</si>
  <si>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</si>
  <si>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</si>
  <si>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</si>
  <si>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</si>
  <si>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</si>
  <si>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</si>
  <si>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</si>
  <si>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</si>
  <si>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</si>
  <si>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</si>
  <si>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</si>
  <si>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</si>
  <si>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</si>
  <si>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</si>
  <si>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</si>
  <si>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</si>
  <si>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</si>
  <si>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</si>
  <si>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</si>
  <si>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</si>
  <si>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</si>
  <si>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</si>
  <si>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</si>
  <si>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</si>
  <si>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</si>
  <si>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</si>
  <si>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</si>
  <si>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</si>
  <si>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</si>
  <si>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</si>
  <si>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</si>
  <si>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</si>
  <si>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</si>
  <si>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</si>
  <si>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</si>
  <si>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</si>
  <si>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</si>
  <si>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</si>
  <si>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</si>
  <si>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</si>
  <si>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</si>
  <si>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</si>
  <si>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</si>
  <si>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</si>
  <si>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</si>
  <si>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</si>
  <si>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</si>
  <si>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</si>
  <si>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</si>
  <si>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</si>
  <si>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</si>
  <si>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</si>
  <si>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</si>
  <si>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</si>
  <si>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</si>
  <si>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</si>
  <si>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</si>
  <si>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</si>
  <si>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</si>
  <si>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</si>
  <si>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</si>
  <si>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</si>
  <si>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</si>
  <si>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</si>
  <si>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</si>
  <si>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</si>
  <si>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</si>
  <si>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</si>
  <si>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</si>
  <si>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</si>
  <si>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</si>
  <si>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</si>
  <si>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</si>
  <si>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</si>
  <si>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</si>
  <si>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</si>
  <si>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</si>
  <si>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</si>
  <si>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</si>
  <si>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</si>
  <si>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</si>
  <si>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</si>
  <si>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</si>
  <si>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</si>
  <si>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</si>
  <si>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</si>
  <si>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</si>
  <si>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</si>
  <si>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</si>
  <si>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</si>
  <si>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</si>
  <si>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</si>
  <si>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</si>
  <si>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</si>
  <si>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</si>
  <si>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</si>
  <si>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</si>
  <si>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</si>
  <si>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</si>
  <si>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</si>
  <si>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</si>
  <si>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</si>
  <si>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</si>
  <si>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</si>
  <si>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</si>
  <si>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</si>
  <si>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</si>
  <si>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</si>
  <si>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</si>
  <si>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</si>
  <si>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</si>
  <si>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</si>
  <si>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</si>
  <si>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</si>
  <si>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</si>
  <si>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</si>
  <si>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</si>
  <si>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</si>
  <si>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</si>
  <si>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</si>
  <si>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</si>
  <si>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</si>
  <si>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</si>
  <si>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</si>
  <si>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</si>
  <si>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</si>
  <si>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</si>
  <si>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</si>
  <si>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</si>
  <si>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</si>
  <si>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</si>
  <si>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</si>
  <si>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</si>
  <si>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</si>
  <si>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</si>
  <si>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</si>
  <si>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</si>
  <si>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</si>
  <si>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</si>
  <si>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</si>
  <si>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</si>
  <si>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</si>
  <si>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</si>
  <si>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</si>
  <si>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</si>
  <si>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</si>
  <si>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</si>
  <si>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</si>
  <si>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</si>
  <si>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</si>
  <si>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</si>
  <si>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</si>
  <si>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</si>
  <si>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</si>
  <si>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</si>
  <si>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</si>
  <si>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</si>
  <si>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</si>
  <si>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</si>
  <si>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</si>
  <si>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</si>
  <si>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</si>
  <si>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</si>
  <si>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</si>
  <si>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</si>
  <si>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</si>
  <si>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</si>
  <si>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</si>
  <si>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</si>
  <si>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</si>
  <si>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</si>
  <si>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</si>
  <si>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</si>
  <si>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</si>
  <si>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</si>
  <si>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</si>
  <si>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</si>
  <si>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</si>
  <si>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</si>
  <si>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</si>
  <si>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</si>
  <si>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</si>
  <si>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</si>
  <si>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</si>
  <si>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</si>
  <si>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</si>
  <si>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</si>
  <si>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</si>
  <si>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</si>
  <si>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</si>
  <si>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</si>
  <si>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</si>
  <si>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</si>
  <si>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</si>
  <si>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</si>
  <si>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</si>
  <si>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</si>
  <si>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</si>
  <si>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</si>
  <si>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</si>
  <si>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</si>
  <si>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</si>
  <si>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</si>
  <si>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</si>
  <si>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</si>
  <si>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</si>
  <si>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</si>
  <si>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</si>
  <si>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</si>
  <si>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</si>
  <si>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</si>
  <si>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</si>
  <si>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</si>
  <si>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</si>
  <si>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</si>
  <si>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</si>
  <si>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</si>
  <si>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</si>
  <si>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</si>
  <si>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</si>
  <si>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</si>
  <si>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</si>
  <si>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</si>
  <si>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</si>
  <si>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</si>
  <si>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</si>
  <si>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</si>
  <si>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</si>
  <si>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</si>
  <si>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</si>
  <si>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</si>
  <si>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</si>
  <si>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</si>
  <si>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</si>
  <si>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</si>
  <si>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</si>
  <si>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</si>
  <si>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</si>
  <si>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</si>
  <si>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</si>
  <si>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</si>
  <si>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</si>
  <si>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</si>
  <si>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</si>
  <si>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</si>
  <si>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</si>
  <si>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</si>
  <si>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</si>
  <si>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</si>
  <si>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</si>
  <si>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</si>
  <si>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</si>
  <si>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</si>
  <si>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</si>
  <si>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</si>
  <si>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</si>
  <si>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</si>
  <si>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</si>
  <si>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</si>
  <si>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</si>
  <si>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</si>
  <si>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</si>
  <si>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</si>
  <si>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</si>
  <si>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</si>
  <si>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</si>
  <si>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</si>
  <si>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</si>
  <si>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</si>
  <si>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</si>
  <si>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</si>
  <si>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</si>
  <si>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</si>
  <si>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</si>
  <si>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</si>
  <si>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</si>
  <si>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</si>
  <si>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</si>
  <si>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</si>
  <si>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</si>
  <si>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</si>
  <si>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</si>
  <si>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</si>
  <si>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</si>
  <si>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</si>
  <si>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</si>
  <si>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</si>
  <si>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</si>
  <si>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</si>
  <si>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</si>
  <si>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</si>
  <si>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</si>
  <si>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</si>
  <si>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</si>
  <si>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</si>
  <si>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</si>
  <si>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</si>
  <si>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</si>
  <si>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</si>
  <si>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</si>
  <si>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</si>
  <si>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</si>
  <si>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</si>
  <si>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</si>
  <si>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</si>
  <si>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</si>
  <si>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</si>
  <si>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</si>
  <si>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</si>
  <si>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</si>
  <si>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</si>
  <si>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</si>
  <si>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</si>
  <si>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</si>
  <si>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</si>
  <si>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</si>
  <si>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</si>
  <si>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</si>
  <si>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</si>
  <si>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</si>
  <si>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</si>
  <si>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</si>
  <si>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</si>
  <si>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</si>
  <si>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</si>
  <si>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</si>
  <si>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</si>
  <si>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</si>
  <si>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</si>
  <si>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</si>
  <si>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</si>
  <si>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</si>
  <si>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</si>
  <si>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</si>
  <si>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</si>
  <si>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</si>
  <si>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</si>
  <si>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</si>
  <si>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</si>
  <si>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</si>
  <si>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</si>
  <si>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</si>
  <si>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</si>
  <si>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</si>
  <si>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</si>
  <si>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</si>
  <si>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</si>
  <si>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</si>
  <si>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</si>
  <si>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</si>
  <si>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</si>
  <si>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</si>
  <si>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</si>
  <si>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</si>
  <si>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</si>
  <si>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</si>
  <si>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</si>
  <si>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</si>
  <si>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</si>
  <si>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</si>
  <si>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</si>
  <si>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</si>
  <si>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</si>
  <si>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</si>
  <si>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</si>
  <si>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</si>
  <si>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</si>
  <si>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</si>
  <si>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</si>
  <si>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</si>
  <si>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</si>
  <si>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</si>
  <si>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</si>
  <si>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</si>
  <si>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</si>
  <si>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</si>
  <si>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</si>
  <si>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</si>
  <si>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</si>
  <si>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</si>
  <si>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</si>
  <si>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</si>
  <si>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</si>
  <si>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</si>
  <si>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</si>
  <si>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</si>
  <si>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</si>
  <si>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</si>
  <si>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</si>
  <si>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</si>
  <si>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</si>
  <si>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</si>
  <si>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</si>
  <si>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</si>
  <si>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</si>
  <si>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</si>
  <si>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</si>
  <si>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</si>
  <si>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</si>
  <si>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</si>
  <si>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</si>
  <si>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</si>
  <si>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</si>
  <si>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</si>
  <si>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</si>
  <si>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</si>
  <si>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</si>
  <si>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</si>
  <si>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</si>
  <si>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</si>
  <si>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</si>
  <si>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</si>
  <si>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</si>
  <si>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</si>
  <si>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</si>
  <si>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</si>
  <si>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</si>
  <si>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</si>
  <si>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</si>
  <si>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</si>
  <si>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</si>
  <si>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</si>
  <si>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</si>
  <si>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</si>
  <si>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</si>
  <si>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</si>
  <si>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</si>
  <si>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</si>
  <si>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</si>
  <si>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</si>
  <si>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</si>
  <si>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</si>
  <si>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</si>
  <si>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</si>
  <si>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</si>
  <si>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</si>
  <si>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</si>
  <si>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</si>
  <si>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</si>
  <si>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</si>
  <si>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</si>
  <si>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</si>
  <si>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</si>
  <si>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</si>
  <si>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</si>
  <si>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</si>
  <si>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</si>
  <si>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</si>
  <si>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</si>
  <si>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</si>
  <si>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</si>
  <si>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</si>
  <si>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</si>
  <si>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</si>
  <si>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</si>
  <si>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</si>
  <si>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</si>
  <si>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</si>
  <si>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</si>
  <si>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</si>
  <si>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</si>
  <si>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</si>
  <si>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</si>
  <si>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</si>
  <si>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</si>
  <si>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</si>
  <si>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</si>
  <si>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</si>
  <si>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</si>
  <si>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</si>
  <si>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</si>
  <si>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</si>
  <si>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</si>
  <si>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</si>
  <si>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</si>
  <si>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</si>
  <si>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</si>
  <si>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</si>
  <si>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</si>
  <si>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</si>
  <si>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</si>
  <si>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</si>
  <si>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</si>
  <si>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</si>
  <si>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</si>
  <si>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</si>
  <si>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</si>
  <si>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</si>
  <si>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</si>
  <si>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</si>
  <si>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</si>
  <si>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</si>
  <si>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</si>
  <si>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</si>
  <si>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</si>
  <si>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</si>
  <si>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</si>
  <si>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</si>
  <si>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</si>
  <si>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</si>
  <si>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</si>
  <si>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</si>
  <si>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</si>
  <si>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</si>
  <si>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</si>
  <si>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</si>
  <si>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</si>
  <si>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</si>
  <si>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</si>
  <si>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</si>
  <si>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</si>
  <si>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</si>
  <si>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</si>
  <si>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</si>
  <si>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</si>
  <si>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</si>
  <si>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</si>
  <si>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</si>
  <si>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</si>
  <si>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</si>
  <si>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</si>
  <si>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</si>
  <si>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</si>
  <si>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</si>
  <si>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</si>
  <si>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</si>
  <si>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</si>
  <si>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</si>
  <si>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</si>
  <si>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</si>
  <si>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</si>
  <si>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</si>
  <si>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</si>
  <si>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</si>
  <si>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</si>
  <si>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</si>
  <si>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</si>
  <si>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</si>
  <si>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</si>
  <si>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</si>
  <si>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</si>
  <si>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</si>
  <si>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</si>
  <si>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</si>
  <si>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</si>
  <si>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</si>
  <si>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</si>
  <si>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</si>
  <si>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</si>
  <si>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</si>
  <si>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</si>
  <si>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</si>
  <si>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</si>
  <si>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</si>
  <si>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</si>
  <si>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</si>
  <si>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</si>
  <si>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</si>
  <si>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</si>
  <si>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</si>
  <si>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</si>
  <si>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</si>
  <si>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</si>
  <si>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</si>
  <si>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</si>
  <si>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</si>
  <si>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</si>
  <si>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</si>
  <si>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</si>
  <si>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</si>
  <si>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</si>
  <si>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</si>
  <si>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</si>
  <si>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</si>
  <si>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</si>
  <si>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</si>
  <si>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</si>
  <si>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</si>
  <si>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</si>
  <si>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</si>
  <si>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</si>
  <si>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</si>
  <si>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</si>
  <si>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</si>
  <si>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</si>
  <si>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</si>
  <si>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</si>
  <si>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</si>
  <si>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</si>
  <si>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</si>
  <si>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</si>
  <si>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</si>
  <si>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</si>
  <si>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</si>
  <si>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</si>
  <si>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</si>
  <si>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</si>
  <si>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</si>
  <si>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</si>
  <si>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</si>
  <si>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</si>
  <si>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</si>
  <si>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</si>
  <si>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</si>
  <si>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</si>
  <si>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</si>
  <si>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</si>
  <si>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</si>
  <si>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</si>
  <si>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</si>
  <si>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</si>
  <si>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</si>
  <si>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</si>
  <si>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</si>
  <si>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</si>
  <si>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</si>
  <si>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</si>
  <si>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</si>
  <si>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</si>
  <si>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</si>
  <si>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</si>
  <si>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</si>
  <si>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</si>
  <si>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</si>
  <si>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</si>
  <si>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</si>
  <si>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</si>
  <si>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</si>
  <si>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</si>
  <si>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</si>
  <si>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</si>
  <si>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</si>
  <si>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</si>
  <si>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</si>
  <si>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</si>
  <si>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</si>
  <si>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</si>
  <si>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</si>
  <si>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</si>
  <si>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</si>
  <si>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</si>
  <si>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</si>
  <si>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</si>
  <si>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</si>
  <si>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</si>
  <si>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</si>
  <si>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</si>
  <si>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</si>
  <si>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</si>
  <si>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</si>
  <si>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</si>
  <si>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</si>
  <si>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</si>
  <si>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</si>
  <si>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</si>
  <si>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</si>
  <si>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</si>
  <si>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</si>
  <si>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</si>
  <si>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</si>
  <si>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</si>
  <si>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</si>
  <si>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</si>
  <si>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</si>
  <si>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</si>
  <si>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</si>
  <si>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</si>
  <si>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</si>
  <si>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</si>
  <si>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</si>
  <si>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</si>
  <si>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</si>
  <si>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</si>
  <si>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</si>
  <si>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</si>
  <si>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</si>
  <si>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</si>
  <si>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</si>
  <si>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</si>
  <si>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</si>
  <si>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</si>
  <si>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</si>
  <si>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</si>
  <si>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</si>
  <si>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</si>
  <si>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</si>
  <si>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</si>
  <si>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</si>
  <si>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</si>
  <si>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</si>
  <si>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</si>
  <si>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</si>
  <si>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</si>
  <si>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</si>
  <si>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</si>
  <si>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</si>
  <si>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</si>
  <si>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</si>
  <si>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</si>
  <si>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</si>
  <si>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</si>
  <si>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</si>
  <si>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</si>
  <si>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</si>
  <si>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</si>
  <si>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</si>
  <si>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</si>
  <si>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</si>
  <si>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</si>
  <si>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</si>
  <si>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</si>
  <si>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</si>
  <si>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</si>
  <si>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</si>
  <si>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</si>
  <si>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</si>
  <si>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</si>
  <si>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</si>
  <si>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</si>
  <si>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</si>
  <si>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</si>
  <si>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</si>
  <si>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</si>
  <si>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</si>
  <si>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</si>
  <si>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</si>
  <si>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</si>
  <si>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</si>
  <si>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</si>
  <si>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</si>
  <si>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</si>
  <si>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</si>
  <si>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</si>
  <si>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</si>
  <si>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</si>
  <si>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</si>
  <si>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</si>
  <si>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</si>
  <si>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</si>
  <si>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</si>
  <si>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</si>
  <si>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</si>
  <si>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</si>
  <si>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</si>
  <si>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</si>
  <si>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</si>
  <si>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</si>
  <si>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</si>
  <si>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</si>
  <si>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</si>
  <si>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</si>
  <si>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</si>
  <si>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</si>
  <si>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</si>
  <si>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</si>
  <si>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</si>
  <si>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</si>
  <si>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</si>
  <si>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</si>
  <si>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</si>
  <si>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</si>
  <si>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</si>
  <si>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</si>
  <si>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</si>
  <si>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</si>
  <si>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</si>
  <si>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</si>
  <si>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</si>
  <si>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</si>
  <si>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</si>
  <si>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</si>
  <si>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</si>
  <si>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</si>
  <si>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</si>
  <si>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</si>
  <si>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</si>
  <si>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</si>
  <si>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</si>
  <si>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</si>
  <si>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</si>
  <si>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</si>
  <si>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</si>
  <si>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</si>
  <si>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</si>
  <si>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</si>
  <si>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</si>
  <si>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</si>
  <si>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</si>
  <si>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</si>
  <si>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</si>
  <si>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</si>
  <si>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</si>
  <si>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</si>
  <si>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</si>
  <si>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</si>
  <si>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</si>
  <si>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</si>
  <si>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</si>
  <si>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</si>
  <si>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</si>
  <si>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</si>
  <si>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</si>
  <si>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</si>
  <si>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</si>
  <si>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</si>
  <si>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</si>
  <si>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</si>
  <si>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</si>
  <si>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</si>
  <si>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</si>
  <si>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</si>
  <si>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</si>
  <si>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</si>
  <si>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</si>
  <si>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</si>
  <si>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</si>
  <si>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</si>
  <si>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</si>
  <si>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</si>
  <si>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</si>
  <si>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</si>
  <si>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</si>
  <si>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</si>
  <si>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</si>
  <si>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</si>
  <si>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</si>
  <si>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</si>
  <si>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</si>
  <si>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</si>
  <si>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</si>
  <si>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</si>
  <si>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</si>
  <si>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</si>
  <si>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</si>
  <si>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</si>
  <si>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</si>
  <si>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</si>
  <si>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</si>
  <si>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</si>
  <si>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</si>
  <si>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</si>
  <si>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</si>
  <si>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</si>
  <si>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</si>
  <si>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</si>
  <si>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</si>
  <si>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</si>
  <si>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</si>
  <si>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</si>
  <si>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</si>
  <si>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</si>
  <si>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</si>
  <si>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</si>
  <si>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</si>
  <si>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</si>
  <si>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</si>
  <si>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</si>
  <si>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</si>
  <si>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</si>
  <si>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</si>
  <si>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</si>
  <si>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</si>
  <si>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</si>
  <si>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</si>
  <si>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</si>
  <si>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</si>
  <si>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</si>
  <si>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</si>
  <si>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</si>
  <si>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</si>
  <si>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</si>
  <si>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</si>
  <si>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</si>
  <si>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</si>
  <si>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</si>
  <si>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</si>
  <si>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</si>
  <si>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</si>
  <si>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</si>
  <si>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</si>
  <si>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</si>
  <si>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</si>
  <si>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</si>
  <si>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</si>
  <si>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</si>
  <si>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</si>
  <si>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</si>
  <si>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</si>
  <si>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</si>
  <si>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</si>
  <si>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</si>
  <si>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</si>
  <si>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</si>
  <si>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</si>
  <si>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</si>
  <si>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</si>
  <si>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</si>
  <si>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</si>
  <si>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</si>
  <si>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</si>
  <si>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</si>
  <si>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</si>
  <si>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</si>
  <si>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</si>
  <si>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</si>
  <si>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</si>
  <si>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</si>
  <si>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</si>
  <si>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</si>
  <si>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</si>
  <si>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</si>
  <si>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</si>
  <si>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</si>
  <si>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</si>
  <si>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</si>
  <si>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</si>
  <si>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</si>
  <si>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</si>
  <si>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</si>
  <si>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</si>
  <si>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</si>
  <si>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</si>
  <si>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</si>
  <si>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</si>
  <si>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</si>
  <si>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</si>
  <si>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</si>
  <si>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</si>
  <si>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</si>
  <si>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</si>
  <si>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</si>
  <si>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</si>
  <si>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</si>
  <si>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</si>
  <si>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</si>
  <si>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</si>
  <si>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</si>
  <si>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</si>
  <si>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</si>
  <si>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</si>
  <si>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</si>
  <si>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</si>
  <si>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</si>
  <si>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</si>
  <si>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</si>
  <si>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</si>
  <si>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</si>
  <si>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</si>
  <si>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</si>
  <si>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</si>
  <si>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</si>
  <si>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</si>
  <si>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</si>
  <si>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</si>
  <si>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</si>
  <si>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</si>
  <si>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</si>
  <si>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</si>
  <si>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</si>
  <si>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</si>
  <si>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</si>
  <si>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</si>
  <si>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</si>
  <si>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</si>
  <si>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</si>
  <si>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</si>
  <si>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</si>
  <si>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</si>
  <si>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</si>
  <si>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</si>
  <si>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</si>
  <si>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</si>
  <si>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</si>
  <si>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</si>
  <si>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</si>
  <si>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</si>
  <si>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</si>
  <si>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</si>
  <si>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</si>
  <si>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</si>
  <si>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</si>
  <si>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</si>
  <si>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</si>
  <si>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</si>
  <si>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</si>
  <si>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</si>
  <si>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</si>
  <si>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</si>
  <si>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</si>
  <si>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</si>
  <si>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</si>
  <si>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</si>
  <si>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</si>
  <si>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</si>
  <si>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</si>
  <si>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</si>
  <si>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</si>
  <si>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</si>
  <si>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</si>
  <si>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</si>
  <si>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</si>
  <si>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</si>
  <si>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</si>
  <si>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</si>
  <si>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</si>
  <si>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</si>
  <si>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</si>
  <si>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</si>
  <si>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</si>
  <si>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</si>
  <si>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</si>
  <si>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</si>
  <si>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</si>
  <si>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</si>
  <si>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</si>
  <si>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</si>
  <si>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</si>
  <si>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</si>
  <si>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</si>
  <si>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</si>
  <si>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</si>
  <si>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</si>
  <si>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</si>
  <si>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</si>
  <si>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</si>
  <si>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</si>
  <si>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</si>
  <si>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</si>
  <si>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</si>
  <si>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</si>
  <si>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</si>
  <si>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</si>
  <si>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</si>
  <si>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</si>
  <si>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</si>
  <si>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</si>
  <si>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</si>
  <si>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</si>
  <si>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</si>
  <si>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</si>
  <si>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</si>
  <si>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</si>
  <si>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</si>
  <si>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</si>
  <si>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</si>
  <si>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</si>
  <si>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</si>
  <si>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</si>
  <si>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</si>
  <si>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</si>
  <si>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</si>
  <si>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</si>
  <si>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</si>
  <si>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</si>
  <si>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</si>
  <si>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</si>
  <si>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</si>
  <si>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</si>
  <si>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</si>
  <si>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</si>
  <si>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</si>
  <si>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</si>
  <si>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</si>
  <si>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</si>
  <si>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</si>
  <si>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</si>
  <si>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</si>
  <si>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</si>
  <si>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</si>
  <si>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</si>
  <si>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</si>
  <si>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</si>
  <si>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</si>
  <si>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</si>
  <si>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</si>
  <si>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</si>
  <si>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</si>
  <si>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</si>
  <si>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</si>
  <si>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</si>
  <si>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</si>
  <si>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</si>
  <si>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</si>
  <si>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</si>
  <si>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</si>
  <si>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</si>
  <si>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</si>
  <si>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</si>
  <si>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</si>
  <si>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</si>
  <si>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</si>
  <si>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</si>
  <si>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</si>
  <si>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</si>
  <si>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</si>
  <si>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</si>
  <si>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</si>
  <si>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</si>
  <si>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</si>
  <si>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</si>
  <si>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</si>
  <si>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</si>
  <si>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</si>
  <si>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</si>
  <si>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</si>
  <si>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</si>
  <si>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</si>
  <si>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</si>
  <si>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</si>
  <si>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</si>
  <si>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</si>
  <si>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</si>
  <si>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</si>
  <si>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</si>
  <si>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</si>
  <si>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</si>
  <si>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</si>
  <si>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</si>
  <si>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</si>
  <si>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</si>
  <si>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</si>
  <si>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</si>
  <si>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</si>
  <si>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</si>
  <si>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</si>
  <si>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</si>
  <si>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</si>
  <si>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</si>
  <si>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</si>
  <si>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</si>
  <si>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</si>
  <si>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</si>
  <si>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</si>
  <si>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</si>
  <si>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</si>
  <si>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</si>
  <si>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</si>
  <si>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</si>
  <si>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</si>
  <si>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</si>
  <si>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</si>
  <si>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</si>
  <si>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</si>
  <si>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</si>
  <si>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</si>
  <si>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</si>
  <si>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</si>
  <si>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</si>
  <si>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</si>
  <si>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</si>
  <si>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</si>
  <si>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</si>
  <si>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</si>
  <si>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</si>
  <si>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</si>
  <si>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</si>
  <si>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</si>
  <si>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</si>
  <si>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</si>
  <si>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</si>
  <si>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</si>
  <si>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</si>
  <si>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</si>
  <si>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</si>
  <si>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</si>
  <si>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</si>
  <si>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</si>
  <si>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</si>
  <si>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</si>
  <si>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</si>
  <si>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</si>
  <si>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</si>
  <si>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</si>
  <si>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</si>
  <si>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</si>
  <si>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</si>
  <si>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</si>
  <si>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</si>
  <si>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</si>
  <si>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</si>
  <si>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</si>
  <si>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</si>
  <si>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</si>
  <si>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</si>
  <si>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</si>
  <si>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</si>
  <si>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</si>
  <si>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</si>
  <si>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</si>
  <si>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</si>
  <si>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</si>
  <si>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</si>
  <si>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</si>
  <si>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</si>
  <si>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</si>
  <si>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</si>
  <si>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</si>
  <si>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</si>
  <si>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</si>
  <si>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</si>
  <si>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</si>
  <si>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</si>
  <si>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</si>
  <si>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</si>
  <si>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</si>
  <si>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</si>
  <si>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</si>
  <si>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</si>
  <si>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</si>
  <si>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</si>
  <si>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</si>
  <si>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</si>
  <si>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</si>
  <si>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</si>
  <si>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</si>
  <si>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</si>
  <si>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</si>
  <si>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</si>
  <si>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</si>
  <si>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</si>
  <si>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</si>
  <si>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</si>
  <si>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</si>
  <si>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</si>
  <si>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</si>
  <si>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</si>
  <si>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</si>
  <si>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</si>
  <si>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</si>
  <si>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</si>
  <si>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</si>
  <si>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</si>
  <si>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</si>
  <si>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</si>
  <si>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</si>
  <si>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</si>
  <si>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</si>
  <si>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</si>
  <si>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</si>
  <si>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</si>
  <si>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</si>
  <si>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</si>
  <si>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</si>
  <si>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</si>
  <si>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</si>
  <si>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</si>
  <si>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</si>
  <si>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</si>
  <si>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</si>
  <si>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</si>
  <si>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</si>
  <si>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</si>
  <si>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</si>
  <si>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</si>
  <si>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</si>
  <si>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</si>
  <si>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</si>
  <si>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</si>
  <si>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</si>
  <si>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</si>
  <si>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</si>
  <si>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</si>
  <si>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</si>
  <si>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</si>
  <si>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</si>
  <si>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</si>
  <si>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</si>
  <si>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</si>
  <si>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</si>
  <si>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</si>
  <si>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</si>
  <si>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</si>
  <si>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</si>
  <si>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</si>
  <si>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</si>
  <si>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</si>
  <si>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</si>
  <si>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</si>
  <si>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</si>
  <si>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</si>
  <si>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</si>
  <si>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</si>
  <si>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</si>
  <si>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</si>
  <si>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</si>
  <si>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</si>
  <si>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</si>
  <si>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</si>
  <si>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</si>
  <si>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</si>
  <si>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</si>
  <si>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</si>
  <si>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</si>
  <si>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</si>
  <si>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</si>
  <si>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</si>
  <si>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</si>
  <si>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</si>
  <si>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</si>
  <si>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</si>
  <si>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</si>
  <si>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</si>
  <si>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</si>
  <si>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</si>
  <si>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</si>
  <si>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</si>
  <si>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</si>
  <si>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</si>
  <si>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</si>
  <si>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</si>
  <si>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</si>
  <si>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</si>
  <si>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</si>
  <si>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</si>
  <si>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</si>
  <si>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</si>
  <si>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</si>
  <si>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</si>
  <si>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</si>
  <si>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</si>
  <si>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</si>
  <si>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</si>
  <si>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</si>
  <si>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</si>
  <si>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</si>
  <si>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</si>
  <si>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</si>
  <si>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</si>
  <si>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</si>
  <si>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</si>
  <si>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</si>
  <si>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</si>
  <si>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</si>
  <si>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</si>
  <si>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</si>
  <si>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</si>
  <si>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</si>
  <si>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</si>
  <si>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</si>
  <si>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</si>
  <si>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</si>
  <si>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</si>
  <si>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</si>
  <si>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</si>
  <si>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</si>
  <si>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</si>
  <si>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</si>
  <si>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</si>
  <si>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</si>
  <si>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</si>
  <si>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</si>
  <si>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</si>
  <si>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</si>
  <si>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</si>
  <si>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</si>
  <si>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</si>
  <si>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</si>
  <si>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</si>
  <si>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</si>
  <si>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</si>
  <si>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</si>
  <si>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</si>
  <si>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</si>
  <si>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</si>
  <si>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</si>
  <si>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</si>
  <si>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</si>
  <si>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</si>
  <si>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</si>
  <si>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</si>
  <si>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</si>
  <si>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</si>
  <si>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</si>
  <si>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</si>
  <si>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</si>
  <si>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</si>
  <si>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</si>
  <si>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</si>
  <si>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</si>
  <si>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</si>
  <si>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</si>
  <si>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</si>
  <si>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</si>
  <si>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</si>
  <si>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</si>
  <si>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</si>
  <si>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</si>
  <si>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</si>
  <si>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</si>
  <si>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</si>
  <si>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</si>
  <si>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</si>
  <si>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</si>
  <si>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</si>
  <si>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</si>
  <si>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</si>
  <si>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</si>
  <si>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</si>
  <si>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</si>
  <si>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</si>
  <si>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</si>
  <si>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</si>
  <si>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</si>
  <si>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</si>
  <si>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</si>
  <si>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</si>
  <si>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</si>
  <si>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</si>
  <si>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</si>
  <si>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</si>
  <si>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</si>
  <si>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</si>
  <si>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</si>
  <si>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</si>
  <si>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</si>
  <si>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</si>
  <si>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</si>
  <si>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</si>
  <si>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</si>
  <si>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</si>
  <si>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</si>
  <si>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</si>
  <si>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</si>
  <si>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</si>
  <si>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</si>
  <si>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</si>
  <si>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</si>
  <si>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</si>
  <si>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</si>
  <si>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</si>
  <si>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</si>
  <si>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</si>
  <si>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</si>
  <si>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</si>
  <si>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</si>
  <si>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</si>
  <si>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</si>
  <si>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</si>
  <si>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</si>
  <si>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</si>
  <si>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</si>
  <si>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</si>
  <si>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</si>
  <si>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</si>
  <si>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</si>
  <si>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</si>
  <si>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</si>
  <si>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</si>
  <si>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</si>
  <si>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</si>
  <si>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</si>
  <si>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</si>
  <si>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</si>
  <si>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</si>
  <si>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</si>
  <si>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</si>
  <si>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</si>
  <si>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</si>
  <si>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</si>
  <si>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</si>
  <si>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</si>
  <si>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</si>
  <si>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</si>
  <si>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</si>
  <si>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</si>
  <si>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</si>
  <si>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</si>
  <si>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</si>
  <si>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</si>
  <si>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</si>
  <si>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</si>
  <si>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</si>
  <si>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</si>
  <si>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</si>
  <si>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</si>
  <si>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</si>
  <si>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</si>
  <si>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</si>
  <si>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</si>
  <si>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</si>
  <si>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</si>
  <si>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</si>
  <si>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</si>
  <si>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</si>
  <si>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</si>
  <si>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</si>
  <si>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</si>
  <si>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</si>
  <si>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</si>
  <si>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</si>
  <si>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</si>
  <si>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</si>
  <si>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</si>
  <si>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</si>
  <si>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</si>
  <si>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</si>
  <si>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</si>
  <si>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</si>
  <si>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</si>
  <si>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</si>
  <si>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</si>
  <si>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</si>
  <si>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</si>
  <si>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</si>
  <si>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</si>
  <si>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</si>
  <si>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</si>
  <si>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</si>
  <si>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</si>
  <si>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</si>
  <si>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</si>
  <si>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</si>
  <si>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</si>
  <si>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</si>
  <si>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</si>
  <si>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</si>
  <si>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</si>
  <si>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</si>
  <si>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</si>
  <si>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</si>
  <si>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</si>
  <si>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</si>
  <si>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</si>
  <si>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</si>
  <si>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</si>
  <si>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</si>
  <si>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</si>
  <si>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</si>
  <si>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</si>
  <si>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</si>
  <si>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</si>
  <si>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</si>
  <si>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</si>
  <si>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</si>
  <si>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</si>
  <si>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</si>
  <si>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</si>
  <si>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</si>
  <si>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</si>
  <si>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</si>
  <si>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</si>
  <si>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</si>
  <si>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</si>
  <si>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</si>
  <si>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</si>
  <si>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</si>
  <si>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</si>
  <si>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</si>
  <si>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</si>
  <si>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</si>
  <si>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</si>
  <si>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</si>
  <si>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</si>
  <si>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</si>
  <si>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</si>
  <si>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</si>
  <si>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</si>
  <si>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</si>
  <si>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</si>
  <si>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</si>
  <si>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</si>
  <si>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</si>
  <si>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</si>
  <si>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</si>
  <si>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</si>
  <si>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</si>
  <si>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</si>
  <si>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</si>
  <si>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</si>
  <si>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</si>
  <si>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</si>
  <si>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</si>
  <si>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</si>
  <si>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</si>
  <si>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</si>
  <si>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</si>
  <si>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</si>
  <si>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</si>
  <si>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</si>
  <si>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</si>
  <si>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</si>
  <si>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</si>
  <si>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</si>
  <si>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</si>
  <si>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</si>
  <si>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</si>
  <si>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</si>
  <si>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</si>
  <si>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</si>
  <si>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</si>
  <si>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</si>
  <si>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</si>
  <si>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</si>
  <si>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</si>
  <si>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</si>
  <si>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</si>
  <si>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</si>
  <si>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</si>
  <si>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</si>
  <si>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</si>
  <si>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</si>
  <si>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</si>
  <si>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</si>
  <si>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</si>
  <si>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</si>
  <si>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</si>
  <si>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</si>
  <si>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</si>
  <si>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</si>
  <si>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</si>
  <si>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</si>
  <si>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</si>
  <si>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</si>
  <si>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</si>
  <si>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</si>
  <si>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</si>
  <si>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</si>
  <si>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</si>
  <si>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</si>
  <si>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</si>
  <si>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</si>
  <si>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</si>
  <si>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</si>
  <si>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</si>
  <si>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</si>
  <si>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</si>
  <si>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</si>
  <si>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</si>
  <si>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</si>
  <si>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</si>
  <si>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</si>
  <si>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</si>
  <si>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</si>
  <si>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</si>
  <si>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</si>
  <si>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</si>
  <si>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</si>
  <si>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</si>
  <si>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</si>
  <si>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</si>
  <si>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</si>
  <si>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</si>
  <si>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</si>
  <si>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</si>
  <si>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</si>
  <si>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</si>
  <si>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</si>
  <si>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</si>
  <si>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</si>
  <si>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</si>
  <si>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</si>
  <si>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</si>
  <si>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</si>
  <si>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</si>
  <si>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</si>
  <si>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</si>
  <si>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</si>
  <si>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</si>
  <si>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</si>
  <si>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</si>
  <si>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</si>
  <si>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</si>
  <si>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</si>
  <si>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</si>
  <si>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</si>
  <si>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</si>
  <si>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</si>
  <si>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</si>
  <si>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</si>
  <si>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</si>
  <si>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</si>
  <si>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</si>
  <si>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</si>
  <si>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</si>
  <si>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</si>
  <si>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</si>
  <si>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</si>
  <si>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</si>
  <si>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</si>
  <si>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</si>
  <si>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</si>
  <si>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</si>
  <si>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</si>
  <si>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</si>
  <si>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</si>
  <si>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</si>
  <si>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</si>
  <si>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</si>
  <si>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</si>
  <si>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</si>
  <si>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</si>
  <si>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</si>
  <si>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</si>
  <si>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</si>
  <si>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</si>
  <si>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</si>
  <si>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</si>
  <si>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</si>
  <si>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</si>
  <si>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</si>
  <si>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</si>
  <si>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</si>
  <si>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</si>
  <si>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</si>
  <si>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</si>
  <si>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</si>
  <si>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</si>
  <si>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</si>
  <si>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</si>
  <si>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</si>
  <si>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</si>
  <si>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</si>
  <si>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</si>
  <si>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</si>
  <si>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</si>
  <si>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</si>
  <si>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</si>
  <si>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</si>
  <si>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</si>
  <si>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</si>
  <si>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</si>
  <si>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</si>
  <si>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</si>
  <si>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</si>
  <si>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</si>
  <si>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</si>
  <si>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</si>
  <si>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</si>
  <si>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</si>
  <si>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</si>
  <si>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</si>
  <si>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</si>
  <si>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</si>
  <si>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</si>
  <si>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</si>
  <si>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</si>
  <si>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</si>
  <si>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</si>
  <si>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</si>
  <si>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</si>
  <si>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</si>
  <si>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</si>
  <si>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</si>
  <si>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</si>
  <si>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</si>
  <si>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</si>
  <si>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</si>
  <si>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</si>
  <si>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</si>
  <si>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</si>
  <si>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</si>
  <si>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</si>
  <si>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</si>
  <si>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</si>
  <si>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</si>
  <si>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</si>
  <si>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</si>
  <si>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</si>
  <si>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</si>
  <si>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</si>
  <si>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</si>
  <si>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</si>
  <si>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</si>
  <si>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</si>
  <si>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</si>
  <si>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</si>
  <si>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</si>
  <si>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</si>
  <si>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</si>
  <si>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</si>
  <si>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</si>
  <si>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</si>
  <si>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</si>
  <si>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</si>
  <si>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</si>
  <si>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</si>
  <si>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</si>
  <si>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</si>
  <si>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</si>
  <si>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</si>
  <si>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</si>
  <si>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</si>
  <si>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</si>
  <si>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</si>
  <si>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</si>
  <si>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</si>
  <si>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</si>
  <si>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</si>
  <si>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</si>
  <si>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</si>
  <si>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</si>
  <si>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</si>
  <si>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</si>
  <si>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</si>
  <si>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</si>
  <si>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</si>
  <si>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</si>
  <si>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</si>
  <si>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</si>
  <si>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</si>
  <si>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</si>
  <si>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</si>
  <si>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</si>
  <si>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</si>
  <si>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</si>
  <si>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</si>
  <si>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</si>
  <si>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</si>
  <si>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</si>
  <si>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</si>
  <si>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</si>
  <si>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</si>
  <si>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</si>
  <si>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</si>
  <si>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</si>
  <si>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</si>
  <si>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</si>
  <si>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</si>
  <si>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</si>
  <si>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</si>
  <si>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</si>
  <si>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</si>
  <si>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</si>
  <si>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</si>
  <si>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</si>
  <si>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</si>
  <si>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</si>
  <si>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</si>
  <si>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</si>
  <si>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</si>
  <si>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</si>
  <si>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</si>
  <si>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</si>
  <si>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</si>
  <si>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</si>
  <si>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</si>
  <si>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</si>
  <si>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</si>
  <si>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</si>
  <si>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</si>
  <si>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</si>
  <si>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</si>
  <si>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</si>
  <si>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</si>
  <si>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</si>
  <si>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</si>
  <si>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</si>
  <si>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</si>
  <si>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</si>
  <si>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</si>
  <si>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</si>
  <si>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</si>
  <si>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</si>
  <si>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</si>
  <si>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</si>
  <si>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</si>
  <si>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</si>
  <si>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</si>
  <si>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</si>
  <si>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</si>
  <si>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</si>
  <si>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</si>
  <si>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</si>
  <si>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</si>
  <si>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</si>
  <si>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</si>
  <si>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</si>
  <si>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</si>
  <si>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</si>
  <si>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</si>
  <si>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</si>
  <si>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</si>
  <si>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</si>
  <si>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</si>
  <si>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</si>
  <si>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</si>
  <si>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</si>
  <si>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</si>
  <si>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</si>
  <si>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</si>
  <si>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</si>
  <si>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</si>
  <si>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</si>
  <si>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</si>
  <si>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</si>
  <si>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</si>
  <si>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</si>
  <si>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</si>
  <si>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</si>
  <si>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</si>
  <si>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</si>
  <si>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</si>
  <si>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</si>
  <si>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</si>
  <si>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</si>
  <si>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</si>
  <si>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</si>
  <si>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</si>
  <si>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</si>
  <si>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</si>
  <si>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</si>
  <si>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</si>
  <si>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</si>
  <si>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</si>
  <si>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</si>
  <si>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</si>
  <si>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</si>
  <si>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</si>
  <si>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</si>
  <si>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</si>
  <si>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</si>
  <si>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</si>
  <si>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</si>
  <si>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</si>
  <si>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</si>
  <si>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</si>
  <si>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</si>
  <si>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</si>
  <si>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</si>
  <si>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</si>
  <si>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</si>
  <si>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</si>
  <si>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</si>
  <si>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</si>
  <si>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</si>
  <si>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</si>
  <si>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</si>
  <si>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</si>
  <si>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</si>
  <si>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</si>
  <si>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</si>
  <si>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</si>
  <si>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</si>
  <si>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</si>
  <si>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</si>
  <si>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</si>
  <si>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</si>
  <si>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</si>
  <si>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</si>
  <si>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</si>
  <si>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</si>
  <si>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</si>
  <si>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</si>
  <si>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</si>
  <si>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</si>
  <si>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</si>
  <si>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</si>
  <si>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</si>
  <si>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</si>
  <si>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</si>
  <si>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</si>
  <si>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</si>
  <si>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</si>
  <si>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</si>
  <si>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</si>
  <si>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</si>
  <si>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</si>
  <si>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</si>
  <si>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</si>
  <si>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</si>
  <si>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</si>
  <si>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</si>
  <si>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</si>
  <si>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</si>
  <si>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</si>
  <si>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</si>
  <si>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</si>
  <si>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</si>
  <si>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</si>
  <si>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</si>
  <si>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</si>
  <si>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</si>
  <si>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</si>
  <si>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</si>
  <si>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</si>
  <si>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</si>
  <si>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</si>
  <si>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</si>
  <si>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</si>
  <si>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</si>
  <si>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</si>
  <si>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</si>
  <si>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</si>
  <si>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</si>
  <si>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</si>
  <si>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</si>
  <si>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</si>
  <si>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</si>
  <si>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</si>
  <si>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</si>
  <si>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</si>
  <si>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</si>
  <si>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</si>
  <si>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</si>
  <si>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</si>
  <si>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</si>
  <si>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</si>
  <si>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</si>
  <si>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</si>
  <si>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</si>
  <si>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</si>
  <si>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</si>
  <si>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</si>
  <si>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</si>
  <si>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</si>
  <si>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</si>
  <si>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</si>
  <si>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</si>
  <si>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</si>
  <si>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</si>
  <si>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</si>
  <si>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</si>
  <si>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</si>
  <si>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</si>
  <si>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</si>
  <si>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</si>
  <si>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</si>
  <si>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</si>
  <si>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</si>
  <si>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</si>
  <si>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</si>
  <si>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</si>
  <si>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</si>
  <si>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</si>
  <si>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</si>
  <si>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</si>
  <si>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</si>
  <si>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</si>
  <si>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</si>
  <si>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</si>
  <si>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</si>
  <si>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</si>
  <si>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</si>
  <si>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</si>
  <si>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</si>
  <si>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</si>
  <si>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</si>
  <si>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</si>
  <si>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</si>
  <si>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</si>
  <si>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</si>
  <si>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</si>
  <si>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</si>
  <si>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</si>
  <si>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</si>
  <si>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</si>
  <si>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</si>
  <si>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</si>
  <si>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</si>
  <si>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</si>
  <si>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</si>
  <si>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</si>
  <si>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</si>
  <si>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</si>
  <si>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</si>
  <si>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</si>
  <si>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</si>
  <si>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</si>
  <si>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</si>
  <si>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</si>
  <si>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</si>
  <si>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</si>
  <si>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</si>
  <si>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</si>
  <si>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</si>
  <si>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</si>
  <si>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</si>
  <si>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</si>
  <si>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</si>
  <si>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</si>
  <si>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</si>
  <si>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</si>
  <si>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</si>
  <si>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</si>
  <si>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</si>
  <si>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</si>
  <si>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</si>
  <si>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</si>
  <si>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</si>
  <si>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</si>
  <si>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</si>
  <si>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</si>
  <si>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</si>
  <si>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</si>
  <si>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</si>
  <si>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</si>
  <si>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</si>
  <si>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</si>
  <si>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</si>
  <si>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</si>
  <si>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</si>
  <si>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</si>
  <si>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</si>
  <si>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</si>
  <si>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</si>
  <si>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</si>
  <si>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</si>
  <si>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</si>
  <si>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</si>
  <si>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</si>
  <si>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</si>
  <si>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</si>
  <si>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</si>
  <si>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</si>
  <si>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</si>
  <si>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</si>
  <si>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</si>
  <si>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</si>
  <si>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</si>
  <si>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</si>
  <si>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</si>
  <si>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</si>
  <si>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</si>
  <si>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</si>
  <si>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</si>
  <si>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</si>
  <si>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</si>
  <si>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</si>
  <si>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</si>
  <si>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</si>
  <si>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</si>
  <si>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</si>
  <si>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</si>
  <si>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</si>
  <si>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</si>
  <si>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</si>
  <si>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</si>
  <si>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</si>
  <si>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</si>
  <si>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</si>
  <si>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</si>
  <si>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</si>
  <si>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</si>
  <si>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</si>
  <si>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</si>
  <si>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</si>
  <si>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</si>
  <si>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</si>
  <si>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</si>
  <si>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</si>
  <si>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</si>
  <si>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</si>
  <si>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</si>
  <si>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</si>
  <si>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</si>
  <si>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</si>
  <si>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</si>
  <si>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</si>
  <si>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</si>
  <si>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</si>
  <si>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</si>
  <si>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</si>
  <si>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</si>
  <si>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</si>
  <si>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</si>
  <si>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</si>
  <si>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</si>
  <si>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</si>
  <si>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</si>
  <si>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</si>
  <si>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</si>
  <si>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</si>
  <si>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</si>
  <si>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</si>
  <si>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</si>
  <si>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</si>
  <si>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</si>
  <si>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</si>
  <si>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</si>
  <si>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</si>
  <si>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</si>
  <si>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</si>
  <si>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</si>
  <si>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</si>
  <si>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</si>
  <si>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</si>
  <si>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</si>
  <si>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</si>
  <si>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</si>
  <si>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</si>
  <si>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</si>
  <si>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</si>
  <si>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</si>
  <si>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</si>
  <si>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</si>
  <si>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</si>
  <si>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</si>
  <si>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</si>
  <si>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</si>
  <si>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</si>
  <si>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</si>
  <si>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</si>
  <si>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</si>
  <si>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</si>
  <si>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</si>
  <si>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</si>
  <si>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</si>
  <si>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</si>
  <si>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</si>
  <si>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</si>
  <si>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</si>
  <si>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</si>
  <si>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</si>
  <si>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</si>
  <si>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</si>
  <si>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</si>
  <si>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</si>
  <si>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</si>
  <si>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</si>
  <si>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</si>
  <si>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</si>
  <si>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</si>
  <si>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</si>
  <si>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</si>
  <si>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</si>
  <si>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</si>
  <si>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</si>
  <si>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</si>
  <si>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</si>
  <si>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</si>
  <si>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</si>
  <si>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</si>
  <si>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</si>
  <si>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</si>
  <si>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</si>
  <si>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</si>
  <si>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</si>
  <si>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</si>
  <si>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</si>
  <si>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</si>
  <si>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</si>
  <si>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</si>
  <si>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</si>
  <si>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</si>
  <si>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</si>
  <si>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</si>
  <si>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</si>
  <si>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</si>
  <si>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</si>
  <si>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</si>
  <si>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</si>
  <si>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</si>
  <si>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</si>
  <si>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</si>
  <si>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</si>
  <si>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</si>
  <si>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</si>
  <si>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</si>
  <si>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</si>
  <si>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</si>
  <si>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</si>
  <si>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</si>
  <si>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</si>
  <si>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</si>
  <si>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</si>
  <si>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</si>
  <si>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</si>
  <si>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</si>
  <si>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</si>
  <si>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</si>
  <si>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</si>
  <si>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</si>
  <si>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</si>
  <si>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</si>
  <si>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</si>
  <si>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</si>
  <si>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</si>
  <si>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</si>
  <si>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</si>
  <si>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</si>
  <si>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</si>
  <si>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</si>
  <si>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</si>
  <si>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</si>
  <si>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</si>
  <si>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</si>
  <si>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</si>
  <si>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</si>
  <si>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</si>
  <si>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</si>
  <si>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</si>
  <si>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</si>
  <si>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</si>
  <si>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</si>
  <si>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</si>
  <si>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</si>
  <si>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</si>
  <si>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</si>
  <si>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</si>
  <si>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</si>
  <si>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</si>
  <si>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</si>
  <si>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</si>
  <si>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</si>
  <si>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</si>
  <si>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</si>
  <si>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</si>
  <si>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</si>
  <si>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</si>
  <si>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</si>
  <si>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</si>
  <si>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</si>
  <si>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</si>
  <si>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</si>
  <si>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</si>
  <si>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</si>
  <si>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</si>
  <si>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</si>
  <si>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</si>
  <si>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</si>
  <si>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</si>
  <si>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</si>
  <si>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</si>
  <si>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</si>
  <si>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</si>
  <si>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</si>
  <si>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</si>
  <si>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</si>
  <si>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</si>
  <si>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</si>
  <si>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</si>
  <si>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</si>
  <si>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</si>
  <si>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</si>
  <si>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</si>
  <si>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</si>
  <si>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</si>
  <si>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</si>
  <si>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</si>
  <si>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</si>
  <si>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</si>
  <si>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</si>
  <si>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</si>
  <si>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</si>
  <si>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</si>
  <si>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</si>
  <si>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</si>
  <si>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</si>
  <si>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</si>
  <si>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</si>
  <si>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</si>
  <si>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</si>
  <si>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</si>
  <si>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</si>
  <si>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</si>
  <si>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</si>
  <si>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</si>
  <si>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</si>
  <si>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</si>
  <si>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</si>
  <si>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</si>
  <si>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</si>
  <si>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</si>
  <si>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</si>
  <si>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</si>
  <si>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</si>
  <si>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</si>
  <si>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</si>
  <si>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</si>
  <si>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</si>
  <si>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</si>
  <si>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</si>
  <si>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</si>
  <si>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</si>
  <si>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</si>
  <si>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</si>
  <si>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</si>
  <si>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</si>
  <si>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</si>
  <si>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</si>
  <si>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</si>
  <si>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</si>
  <si>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</si>
  <si>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</si>
  <si>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</si>
  <si>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</si>
  <si>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</si>
  <si>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</si>
  <si>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</si>
  <si>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</si>
  <si>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</si>
  <si>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</si>
  <si>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</si>
  <si>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</si>
  <si>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</si>
  <si>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</si>
  <si>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</si>
  <si>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</si>
  <si>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</si>
  <si>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</si>
  <si>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</si>
  <si>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</si>
  <si>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</si>
  <si>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</si>
  <si>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</si>
  <si>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</si>
  <si>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</si>
  <si>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</si>
  <si>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</si>
  <si>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</si>
  <si>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</si>
  <si>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</si>
  <si>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</si>
  <si>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</si>
  <si>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</si>
  <si>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</si>
  <si>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</si>
  <si>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</si>
  <si>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</si>
  <si>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</si>
  <si>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</si>
  <si>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</si>
  <si>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</si>
  <si>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</si>
  <si>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</si>
  <si>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</si>
  <si>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</si>
  <si>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</si>
  <si>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</si>
  <si>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</si>
  <si>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</si>
  <si>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</si>
  <si>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</si>
  <si>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</si>
  <si>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</si>
  <si>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</si>
  <si>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</si>
  <si>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</si>
  <si>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</si>
  <si>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</si>
  <si>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</si>
  <si>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</si>
  <si>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</si>
  <si>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</si>
  <si>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</si>
  <si>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</si>
  <si>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</si>
  <si>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</si>
  <si>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</si>
  <si>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</si>
  <si>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</si>
  <si>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</si>
  <si>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</si>
  <si>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</si>
  <si>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</si>
  <si>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</si>
  <si>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</si>
  <si>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</si>
  <si>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</si>
  <si>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</si>
  <si>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</si>
  <si>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</si>
  <si>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</si>
  <si>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</si>
  <si>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</si>
  <si>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</si>
  <si>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</si>
  <si>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</si>
  <si>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</si>
  <si>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</si>
  <si>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</si>
  <si>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</si>
  <si>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</si>
  <si>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</si>
  <si>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</si>
  <si>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</si>
  <si>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</si>
  <si>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</si>
  <si>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</si>
  <si>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</si>
  <si>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</si>
  <si>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</si>
  <si>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</si>
  <si>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</si>
  <si>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</si>
  <si>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</si>
  <si>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</si>
  <si>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</si>
  <si>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</si>
  <si>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</si>
  <si>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</si>
  <si>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</si>
  <si>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</si>
  <si>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</si>
  <si>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</si>
  <si>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</si>
  <si>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</si>
  <si>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</si>
  <si>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</si>
  <si>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</si>
  <si>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</si>
  <si>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</si>
  <si>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</si>
  <si>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</si>
  <si>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</si>
  <si>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</si>
  <si>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</si>
  <si>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</si>
  <si>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</si>
  <si>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</si>
  <si>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</si>
  <si>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</si>
  <si>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</si>
  <si>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</si>
  <si>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</si>
  <si>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</si>
  <si>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</si>
  <si>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</si>
  <si>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</si>
  <si>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</si>
  <si>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</si>
  <si>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</si>
  <si>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</si>
  <si>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</si>
  <si>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</si>
  <si>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</si>
  <si>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</si>
  <si>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</si>
  <si>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</si>
  <si>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</si>
  <si>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</si>
  <si>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</si>
  <si>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</si>
  <si>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</si>
  <si>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</si>
  <si>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</si>
  <si>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</si>
  <si>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</si>
  <si>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</si>
  <si>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</si>
  <si>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</si>
  <si>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</si>
  <si>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</si>
  <si>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</si>
  <si>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</si>
  <si>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</si>
  <si>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</si>
  <si>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</si>
  <si>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</si>
  <si>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</si>
  <si>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</si>
  <si>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</si>
  <si>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</si>
  <si>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</si>
  <si>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</si>
  <si>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</si>
  <si>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</si>
  <si>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</si>
  <si>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</si>
  <si>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</si>
  <si>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</si>
  <si>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</si>
  <si>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</si>
  <si>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</si>
  <si>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</si>
  <si>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</si>
  <si>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</si>
  <si>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</si>
  <si>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</si>
  <si>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</si>
  <si>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</si>
  <si>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</si>
  <si>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</si>
  <si>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</si>
  <si>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</si>
  <si>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</si>
  <si>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</si>
  <si>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</si>
  <si>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</si>
  <si>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</si>
  <si>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</si>
  <si>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</si>
  <si>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</si>
  <si>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</si>
  <si>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</si>
  <si>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</si>
  <si>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</si>
  <si>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</si>
  <si>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</si>
  <si>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</si>
  <si>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</si>
  <si>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</si>
  <si>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</si>
  <si>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</si>
  <si>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</si>
  <si>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</si>
  <si>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</si>
  <si>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</si>
  <si>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</si>
  <si>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</si>
  <si>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</si>
  <si>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</si>
  <si>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</si>
  <si>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</si>
  <si>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</si>
  <si>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</si>
  <si>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</si>
  <si>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</si>
  <si>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</si>
  <si>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</si>
  <si>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</si>
  <si>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</si>
  <si>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</si>
  <si>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</si>
  <si>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</si>
  <si>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</si>
  <si>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</si>
  <si>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</si>
  <si>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</si>
  <si>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</si>
  <si>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</si>
  <si>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</si>
  <si>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</si>
  <si>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</si>
  <si>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</si>
  <si>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</si>
  <si>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</si>
  <si>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</si>
  <si>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</si>
  <si>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</si>
  <si>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</si>
  <si>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</si>
  <si>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</si>
  <si>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</si>
  <si>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</si>
  <si>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</si>
  <si>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</si>
  <si>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</si>
  <si>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</si>
  <si>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</si>
  <si>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</si>
  <si>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</si>
  <si>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</si>
  <si>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</si>
  <si>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</si>
  <si>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</si>
  <si>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</si>
  <si>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</si>
  <si>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</si>
  <si>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</si>
  <si>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</si>
  <si>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</si>
  <si>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</si>
  <si>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</si>
  <si>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</si>
  <si>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</si>
  <si>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</si>
  <si>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</si>
  <si>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</si>
  <si>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</si>
  <si>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</si>
  <si>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</si>
  <si>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</si>
  <si>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</si>
  <si>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</si>
  <si>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</si>
  <si>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</si>
  <si>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</si>
  <si>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</si>
  <si>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</si>
  <si>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</si>
  <si>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</si>
  <si>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</si>
  <si>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</si>
  <si>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</si>
  <si>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</si>
  <si>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</si>
  <si>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</si>
  <si>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</si>
  <si>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</si>
  <si>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</si>
  <si>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</si>
  <si>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</si>
  <si>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</si>
  <si>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</si>
  <si>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</si>
  <si>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</si>
  <si>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</si>
  <si>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</si>
  <si>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</si>
  <si>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</si>
  <si>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</si>
  <si>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</si>
  <si>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</si>
  <si>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</si>
  <si>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</si>
  <si>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</si>
  <si>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</si>
  <si>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</si>
  <si>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</si>
  <si>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</si>
  <si>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</si>
  <si>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</si>
  <si>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</si>
  <si>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</si>
  <si>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</si>
  <si>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</si>
  <si>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</si>
  <si>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</si>
  <si>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</si>
  <si>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</si>
  <si>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</si>
  <si>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</si>
  <si>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</si>
  <si>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</si>
  <si>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</si>
  <si>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</si>
  <si>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</si>
  <si>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</si>
  <si>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</si>
  <si>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</si>
  <si>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</si>
  <si>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</si>
  <si>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</si>
  <si>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</si>
  <si>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</si>
  <si>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</si>
  <si>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</si>
  <si>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</si>
  <si>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</si>
  <si>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</si>
  <si>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</si>
  <si>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</si>
  <si>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</si>
  <si>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</si>
  <si>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</si>
  <si>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</si>
  <si>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</si>
  <si>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</si>
  <si>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</si>
  <si>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</si>
  <si>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</si>
  <si>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</si>
  <si>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</si>
  <si>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</si>
  <si>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</si>
  <si>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</si>
  <si>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</si>
  <si>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</si>
  <si>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</si>
  <si>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</si>
  <si>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</si>
  <si>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</si>
  <si>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</si>
  <si>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</si>
  <si>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</si>
  <si>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</si>
  <si>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</si>
  <si>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</si>
  <si>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</si>
  <si>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</si>
  <si>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</si>
  <si>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</si>
  <si>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</si>
  <si>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</si>
  <si>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</si>
  <si>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</si>
  <si>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</si>
  <si>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</si>
  <si>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</si>
  <si>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</si>
  <si>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</si>
  <si>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</si>
  <si>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</si>
  <si>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</si>
  <si>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</si>
  <si>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</si>
  <si>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</si>
  <si>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</si>
  <si>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</si>
  <si>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</si>
  <si>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</si>
  <si>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</si>
  <si>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</si>
  <si>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</si>
  <si>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</si>
  <si>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</si>
  <si>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</si>
  <si>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</si>
  <si>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</si>
  <si>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</si>
  <si>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</si>
  <si>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</si>
  <si>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</si>
  <si>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</si>
  <si>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</si>
  <si>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</si>
  <si>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</si>
  <si>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</si>
  <si>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</si>
  <si>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</si>
  <si>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</si>
  <si>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</si>
  <si>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</si>
  <si>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</si>
  <si>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</si>
  <si>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</si>
  <si>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</si>
  <si>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</si>
  <si>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</si>
  <si>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</si>
  <si>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</si>
  <si>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</si>
  <si>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</si>
  <si>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</si>
  <si>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</si>
  <si>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</si>
  <si>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</si>
  <si>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</si>
  <si>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</si>
  <si>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</si>
  <si>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</si>
  <si>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</si>
  <si>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</si>
  <si>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</si>
  <si>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</si>
  <si>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</si>
  <si>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</si>
  <si>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</si>
  <si>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</si>
  <si>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</si>
  <si>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</si>
  <si>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</si>
  <si>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</si>
  <si>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</si>
  <si>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</si>
  <si>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</si>
  <si>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</si>
  <si>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</si>
  <si>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</si>
  <si>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</si>
  <si>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</si>
  <si>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</si>
  <si>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</si>
  <si>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</si>
  <si>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</si>
  <si>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</si>
  <si>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</si>
  <si>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</si>
  <si>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</si>
  <si>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</si>
  <si>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</si>
  <si>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</si>
  <si>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</si>
  <si>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</si>
  <si>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</si>
  <si>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</si>
  <si>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</si>
  <si>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</si>
  <si>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</si>
  <si>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</si>
  <si>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</si>
  <si>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</si>
  <si>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</si>
  <si>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</si>
  <si>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</si>
  <si>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</si>
  <si>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</si>
  <si>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</si>
  <si>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</si>
  <si>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</si>
  <si>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</si>
  <si>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</si>
  <si>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</si>
  <si>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</si>
  <si>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</si>
  <si>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</si>
  <si>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</si>
  <si>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</si>
  <si>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</si>
  <si>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</si>
  <si>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</si>
  <si>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</si>
  <si>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</si>
  <si>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</si>
  <si>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</si>
  <si>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</si>
  <si>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</si>
  <si>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</si>
  <si>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</si>
  <si>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</si>
  <si>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</si>
  <si>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</si>
  <si>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</si>
  <si>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</si>
  <si>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</si>
  <si>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</si>
  <si>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</si>
  <si>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</si>
  <si>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</si>
  <si>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</si>
  <si>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</si>
  <si>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</si>
  <si>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</si>
  <si>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</si>
  <si>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</si>
  <si>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</si>
  <si>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</si>
  <si>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</si>
  <si>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</si>
  <si>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</si>
  <si>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</si>
  <si>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</si>
  <si>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</si>
  <si>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</si>
  <si>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</si>
  <si>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</si>
  <si>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</si>
  <si>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</si>
  <si>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</si>
  <si>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</si>
  <si>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</si>
  <si>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</si>
  <si>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</si>
  <si>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</si>
  <si>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</si>
  <si>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</si>
  <si>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</si>
  <si>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</si>
  <si>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</si>
  <si>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</si>
  <si>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</si>
  <si>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</si>
  <si>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</si>
  <si>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</si>
  <si>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</si>
  <si>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</si>
  <si>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</si>
  <si>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</si>
  <si>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</si>
  <si>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</si>
  <si>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</si>
  <si>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</si>
  <si>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</si>
  <si>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</si>
  <si>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</si>
  <si>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</si>
  <si>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</si>
  <si>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</si>
  <si>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</si>
  <si>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</si>
  <si>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</si>
  <si>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</si>
  <si>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</si>
  <si>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</si>
  <si>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</si>
  <si>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</si>
  <si>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</si>
  <si>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</si>
  <si>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</si>
  <si>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</si>
  <si>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</si>
  <si>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</si>
  <si>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</si>
  <si>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</si>
  <si>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</si>
  <si>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</si>
  <si>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</si>
  <si>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</si>
  <si>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</si>
  <si>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</si>
  <si>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</si>
  <si>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</si>
  <si>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</si>
  <si>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</si>
  <si>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</si>
  <si>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</si>
  <si>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</si>
  <si>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</si>
  <si>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</si>
  <si>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</si>
  <si>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</si>
  <si>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</si>
  <si>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</si>
  <si>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</si>
  <si>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</si>
  <si>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</si>
  <si>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</si>
  <si>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</si>
  <si>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</si>
  <si>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</si>
  <si>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</si>
  <si>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</si>
  <si>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</si>
  <si>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</si>
  <si>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</si>
  <si>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</si>
  <si>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</si>
  <si>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</si>
  <si>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</si>
  <si>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</si>
  <si>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</si>
  <si>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</si>
  <si>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</si>
  <si>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</si>
  <si>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</si>
  <si>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</si>
  <si>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</si>
  <si>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</si>
  <si>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</si>
  <si>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</si>
  <si>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</si>
  <si>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</si>
  <si>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</si>
  <si>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</si>
  <si>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</si>
  <si>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</si>
  <si>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</si>
  <si>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</si>
  <si>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</si>
  <si>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</si>
  <si>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</si>
  <si>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</si>
  <si>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</si>
  <si>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</si>
  <si>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</si>
  <si>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</si>
  <si>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</si>
  <si>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</si>
  <si>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</si>
  <si>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</si>
  <si>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</si>
  <si>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</si>
  <si>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</si>
  <si>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</si>
  <si>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</si>
  <si>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</si>
  <si>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</si>
  <si>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</si>
  <si>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</si>
  <si>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</si>
  <si>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</si>
  <si>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</si>
  <si>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</si>
  <si>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</si>
  <si>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</si>
  <si>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</si>
  <si>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</si>
  <si>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</si>
  <si>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</si>
  <si>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</si>
  <si>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</si>
  <si>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</si>
  <si>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</si>
  <si>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</si>
  <si>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</si>
  <si>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</si>
  <si>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</si>
  <si>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</si>
  <si>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</si>
  <si>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</si>
  <si>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</si>
  <si>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</si>
  <si>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</si>
  <si>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</si>
  <si>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</si>
  <si>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</si>
  <si>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</si>
  <si>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</si>
  <si>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</si>
  <si>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</si>
  <si>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</si>
  <si>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</si>
  <si>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</si>
  <si>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</si>
  <si>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</si>
  <si>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</si>
  <si>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</si>
  <si>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</si>
  <si>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</si>
  <si>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</si>
  <si>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</si>
  <si>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</si>
  <si>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</si>
  <si>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</si>
  <si>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</si>
  <si>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</si>
  <si>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</si>
  <si>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</si>
  <si>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</si>
  <si>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</si>
  <si>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</si>
  <si>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</si>
  <si>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</si>
  <si>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</si>
  <si>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</si>
  <si>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</si>
  <si>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</si>
  <si>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</si>
  <si>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</si>
  <si>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</si>
  <si>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</si>
  <si>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</si>
  <si>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</si>
  <si>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</si>
  <si>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</si>
  <si>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</si>
  <si>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</si>
  <si>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</si>
  <si>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</si>
  <si>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</si>
  <si>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</si>
  <si>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</si>
  <si>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</si>
  <si>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</si>
  <si>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</si>
  <si>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</si>
  <si>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</si>
  <si>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</si>
  <si>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</si>
  <si>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</si>
  <si>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</si>
  <si>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</si>
  <si>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</si>
  <si>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</si>
  <si>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</si>
  <si>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</si>
  <si>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</si>
  <si>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</si>
  <si>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</si>
  <si>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</si>
  <si>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</si>
  <si>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</si>
  <si>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</si>
  <si>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</si>
  <si>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</si>
  <si>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</si>
  <si>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</si>
  <si>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</si>
  <si>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</si>
  <si>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</si>
  <si>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</si>
  <si>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</si>
  <si>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</si>
  <si>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</si>
  <si>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</si>
  <si>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</si>
  <si>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</si>
  <si>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</si>
  <si>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</si>
  <si>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</si>
  <si>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</si>
  <si>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</si>
  <si>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</si>
  <si>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</si>
  <si>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</si>
  <si>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</si>
  <si>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</si>
  <si>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</si>
  <si>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</si>
  <si>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</si>
  <si>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</si>
  <si>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</si>
  <si>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</si>
  <si>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</si>
  <si>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</si>
  <si>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</si>
  <si>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</si>
  <si>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</si>
  <si>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</si>
  <si>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</si>
  <si>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</si>
  <si>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</si>
  <si>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</si>
  <si>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</si>
  <si>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</si>
  <si>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</si>
  <si>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</si>
  <si>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</si>
  <si>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</si>
  <si>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</si>
  <si>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</si>
  <si>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</si>
  <si>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</si>
  <si>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</si>
  <si>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</si>
  <si>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</si>
  <si>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</si>
  <si>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</si>
  <si>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</si>
  <si>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</si>
  <si>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</si>
  <si>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</si>
  <si>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</si>
  <si>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</si>
  <si>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</si>
  <si>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</si>
  <si>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</si>
  <si>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</si>
  <si>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</si>
  <si>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</si>
  <si>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</si>
  <si>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</si>
  <si>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</si>
  <si>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</si>
  <si>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</si>
  <si>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</si>
  <si>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</si>
  <si>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</si>
  <si>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</si>
  <si>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</si>
  <si>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</si>
  <si>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</si>
  <si>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</si>
  <si>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</si>
  <si>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</si>
  <si>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</si>
  <si>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</si>
  <si>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</si>
  <si>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</si>
  <si>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</si>
  <si>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</si>
  <si>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</si>
  <si>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</si>
  <si>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</si>
  <si>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</si>
  <si>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</si>
  <si>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</si>
  <si>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</si>
  <si>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</si>
  <si>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</si>
  <si>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</si>
  <si>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</si>
  <si>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</si>
  <si>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</si>
  <si>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</si>
  <si>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</si>
  <si>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</si>
  <si>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</si>
  <si>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</si>
  <si>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</si>
  <si>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</si>
  <si>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</si>
  <si>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</si>
  <si>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</si>
  <si>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</si>
  <si>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</si>
  <si>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</si>
  <si>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</si>
  <si>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</si>
  <si>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</si>
  <si>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</si>
  <si>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</si>
  <si>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</si>
  <si>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</si>
  <si>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</si>
  <si>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</si>
  <si>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</si>
  <si>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</si>
  <si>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</si>
  <si>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</si>
  <si>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</si>
  <si>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</si>
  <si>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</si>
  <si>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</si>
  <si>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</si>
  <si>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</si>
  <si>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</si>
  <si>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</si>
  <si>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</si>
  <si>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</si>
  <si>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</si>
  <si>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</si>
  <si>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</si>
  <si>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</si>
  <si>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</si>
  <si>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</si>
  <si>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</si>
  <si>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</si>
  <si>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</si>
  <si>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</si>
  <si>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</si>
  <si>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</si>
  <si>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</si>
  <si>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</si>
  <si>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</si>
  <si>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</si>
  <si>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</si>
  <si>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</si>
  <si>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</si>
  <si>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</si>
  <si>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</si>
  <si>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</si>
  <si>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</si>
  <si>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</si>
  <si>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</si>
  <si>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</si>
  <si>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</si>
  <si>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</si>
  <si>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</si>
  <si>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</si>
  <si>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</si>
  <si>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</si>
  <si>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</si>
  <si>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</si>
  <si>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</si>
  <si>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</si>
  <si>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</si>
  <si>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</si>
  <si>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</si>
  <si>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</si>
  <si>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</si>
  <si>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</si>
  <si>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</si>
  <si>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</si>
  <si>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</si>
  <si>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</si>
  <si>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</si>
  <si>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</si>
  <si>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</si>
  <si>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</si>
  <si>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</si>
  <si>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</si>
  <si>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</si>
  <si>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</si>
  <si>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</si>
  <si>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</si>
  <si>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</si>
  <si>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</si>
  <si>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</si>
  <si>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</si>
  <si>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</si>
  <si>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</si>
  <si>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</si>
  <si>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</si>
  <si>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</si>
  <si>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</si>
  <si>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</si>
  <si>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</si>
  <si>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</si>
  <si>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</si>
  <si>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</si>
  <si>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</si>
  <si>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</si>
  <si>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</si>
  <si>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</si>
  <si>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</si>
  <si>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</si>
  <si>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</si>
  <si>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</si>
  <si>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</si>
  <si>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</si>
  <si>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</si>
  <si>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</si>
  <si>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</si>
  <si>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</si>
  <si>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</si>
  <si>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</si>
  <si>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</si>
  <si>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</si>
  <si>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</si>
  <si>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</si>
  <si>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</si>
  <si>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</si>
  <si>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</si>
  <si>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</si>
  <si>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</si>
  <si>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</si>
  <si>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</si>
  <si>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</si>
  <si>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</si>
  <si>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</si>
  <si>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</si>
  <si>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</si>
  <si>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</si>
  <si>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</si>
  <si>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</si>
  <si>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</si>
  <si>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</si>
  <si>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</si>
  <si>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</si>
  <si>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</si>
  <si>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</si>
  <si>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</si>
  <si>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</si>
  <si>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</si>
  <si>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</si>
  <si>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</si>
  <si>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</si>
  <si>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</si>
  <si>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</si>
  <si>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</si>
  <si>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</si>
  <si>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</si>
  <si>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</si>
  <si>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</si>
  <si>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</si>
  <si>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</si>
  <si>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</si>
  <si>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</si>
  <si>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</si>
  <si>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</si>
  <si>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</si>
  <si>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</si>
  <si>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</si>
  <si>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</si>
  <si>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</si>
  <si>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</si>
  <si>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</si>
  <si>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</si>
  <si>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</si>
  <si>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</si>
  <si>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</si>
  <si>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</si>
  <si>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</si>
  <si>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</si>
  <si>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</si>
  <si>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</si>
  <si>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</si>
  <si>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</si>
  <si>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</si>
  <si>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</si>
  <si>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</si>
  <si>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</si>
  <si>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</si>
  <si>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</si>
  <si>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</si>
  <si>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</si>
  <si>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</si>
  <si>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</si>
  <si>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</si>
  <si>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</si>
  <si>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</si>
  <si>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</si>
  <si>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</si>
  <si>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</si>
  <si>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</si>
  <si>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</si>
  <si>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</si>
  <si>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</si>
  <si>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</si>
  <si>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</si>
  <si>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</si>
  <si>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</si>
  <si>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</si>
  <si>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</si>
  <si>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</si>
  <si>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</si>
  <si>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</si>
  <si>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</si>
  <si>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</si>
  <si>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</si>
  <si>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</si>
  <si>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</si>
  <si>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</si>
  <si>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</si>
  <si>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</si>
  <si>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</si>
  <si>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</si>
  <si>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</si>
  <si>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</si>
  <si>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</si>
  <si>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</si>
  <si>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</si>
  <si>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</si>
  <si>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</si>
  <si>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</si>
  <si>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</si>
  <si>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</si>
  <si>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</si>
  <si>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</si>
  <si>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</si>
  <si>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</si>
  <si>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</si>
  <si>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</si>
  <si>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</si>
  <si>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</si>
  <si>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</si>
  <si>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</si>
  <si>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</si>
  <si>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</si>
  <si>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</si>
  <si>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</si>
  <si>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</si>
  <si>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</si>
  <si>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</si>
  <si>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</si>
  <si>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</si>
  <si>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</si>
  <si>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</si>
  <si>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</si>
  <si>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</si>
  <si>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</si>
  <si>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</si>
  <si>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</si>
  <si>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</si>
  <si>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</si>
  <si>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</si>
  <si>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</si>
  <si>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</si>
  <si>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</si>
  <si>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</si>
  <si>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</si>
  <si>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</si>
  <si>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</si>
  <si>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</si>
  <si>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</si>
  <si>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</si>
  <si>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</si>
  <si>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</si>
  <si>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</si>
  <si>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</si>
  <si>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</si>
  <si>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</si>
  <si>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</si>
  <si>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</si>
  <si>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</si>
  <si>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</si>
  <si>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</si>
  <si>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</si>
  <si>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</si>
  <si>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</si>
  <si>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</si>
  <si>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</si>
  <si>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</si>
  <si>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</si>
  <si>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</si>
  <si>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</si>
  <si>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</si>
  <si>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</si>
  <si>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</si>
  <si>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</si>
  <si>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</si>
  <si>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</si>
  <si>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</si>
  <si>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</si>
  <si>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</si>
  <si>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</si>
  <si>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</si>
  <si>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</si>
  <si>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</si>
  <si>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</si>
  <si>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</si>
  <si>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</si>
  <si>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</si>
  <si>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</si>
  <si>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</si>
  <si>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</si>
  <si>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</si>
  <si>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</si>
  <si>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</si>
  <si>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</si>
  <si>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</si>
  <si>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</si>
  <si>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</si>
  <si>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</si>
  <si>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</si>
  <si>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</si>
  <si>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</si>
  <si>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</si>
  <si>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</si>
  <si>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</si>
  <si>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</si>
  <si>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</si>
  <si>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</si>
  <si>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</si>
  <si>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</si>
  <si>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</si>
  <si>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</si>
  <si>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</si>
  <si>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</si>
  <si>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</si>
  <si>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</si>
  <si>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</si>
  <si>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</si>
  <si>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</si>
  <si>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</si>
  <si>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</si>
  <si>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</si>
  <si>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</si>
  <si>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</si>
  <si>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</si>
  <si>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</si>
  <si>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</si>
  <si>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</si>
  <si>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</si>
  <si>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</si>
  <si>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</si>
  <si>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</si>
  <si>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</si>
  <si>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</si>
  <si>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</si>
  <si>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</si>
  <si>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</si>
  <si>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</si>
  <si>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</si>
  <si>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</si>
  <si>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</si>
  <si>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</si>
  <si>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</si>
  <si>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</si>
  <si>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</si>
  <si>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</si>
  <si>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</si>
  <si>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</si>
  <si>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</si>
  <si>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</si>
  <si>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</si>
  <si>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</si>
  <si>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</si>
  <si>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</si>
  <si>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</si>
  <si>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</si>
  <si>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</si>
  <si>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</si>
  <si>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</si>
  <si>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</si>
  <si>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</si>
  <si>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</si>
  <si>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</si>
  <si>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</si>
  <si>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</si>
  <si>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</si>
  <si>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</si>
  <si>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</si>
  <si>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</si>
  <si>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</si>
  <si>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</si>
  <si>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</si>
  <si>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</si>
  <si>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</si>
  <si>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</si>
  <si>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</si>
  <si>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</si>
  <si>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</si>
  <si>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</si>
  <si>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</si>
  <si>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</si>
  <si>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</si>
  <si>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</si>
  <si>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</si>
  <si>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</si>
  <si>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</si>
  <si>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</si>
  <si>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</si>
  <si>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</si>
  <si>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</si>
  <si>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</si>
  <si>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</si>
  <si>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</si>
  <si>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</si>
  <si>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</si>
  <si>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</si>
  <si>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</si>
  <si>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</si>
  <si>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</si>
  <si>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</si>
  <si>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</si>
  <si>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</si>
  <si>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</si>
  <si>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</si>
  <si>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</si>
  <si>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</si>
  <si>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</si>
  <si>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</si>
  <si>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</si>
  <si>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</si>
  <si>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</si>
  <si>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</si>
  <si>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</si>
  <si>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</si>
  <si>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</si>
  <si>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</si>
  <si>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</si>
  <si>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</si>
  <si>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</si>
  <si>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</si>
  <si>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</si>
  <si>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</si>
  <si>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</si>
  <si>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</si>
  <si>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</si>
  <si>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</si>
  <si>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</si>
  <si>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</si>
  <si>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</si>
  <si>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</si>
  <si>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</si>
  <si>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</si>
  <si>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</si>
  <si>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</si>
  <si>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</si>
  <si>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</si>
  <si>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</si>
  <si>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</si>
  <si>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</si>
  <si>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</si>
  <si>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</si>
  <si>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</si>
  <si>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</si>
  <si>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</si>
  <si>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</si>
  <si>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</si>
  <si>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</si>
  <si>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</si>
  <si>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</si>
  <si>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</si>
  <si>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</si>
  <si>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</si>
  <si>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</si>
  <si>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</si>
  <si>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</si>
  <si>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</si>
  <si>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</si>
  <si>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</si>
  <si>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</si>
  <si>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</si>
  <si>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</si>
  <si>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</si>
  <si>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</si>
  <si>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</si>
  <si>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</si>
  <si>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</si>
  <si>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</si>
  <si>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</si>
  <si>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</si>
  <si>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</si>
  <si>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</si>
  <si>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</si>
  <si>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</si>
  <si>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</si>
  <si>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</si>
  <si>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</si>
  <si>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</si>
  <si>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</si>
  <si>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</si>
  <si>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</si>
  <si>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</si>
  <si>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</si>
  <si>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</si>
  <si>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</si>
  <si>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</si>
  <si>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</si>
  <si>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</si>
  <si>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</si>
  <si>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</si>
  <si>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</si>
  <si>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</si>
  <si>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</si>
  <si>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</si>
  <si>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</si>
  <si>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</si>
  <si>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</si>
  <si>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</si>
  <si>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</si>
  <si>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</si>
  <si>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</si>
  <si>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</si>
  <si>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</si>
  <si>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</si>
  <si>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</si>
  <si>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</si>
  <si>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</si>
  <si>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</si>
  <si>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</si>
  <si>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</si>
  <si>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</si>
  <si>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</si>
  <si>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</si>
  <si>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</si>
  <si>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</si>
  <si>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</si>
  <si>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</si>
  <si>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</si>
  <si>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</si>
  <si>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</si>
  <si>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</si>
  <si>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</si>
  <si>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</si>
  <si>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</si>
  <si>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</si>
  <si>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</si>
  <si>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</si>
  <si>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</si>
  <si>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</si>
  <si>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</si>
  <si>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</si>
  <si>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</si>
  <si>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</si>
  <si>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</si>
  <si>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</si>
  <si>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</si>
  <si>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</si>
  <si>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</si>
  <si>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</si>
  <si>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</si>
  <si>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</si>
  <si>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</si>
  <si>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</si>
  <si>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</si>
  <si>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</si>
  <si>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</si>
  <si>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</si>
  <si>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</si>
  <si>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</si>
  <si>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</si>
  <si>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</si>
  <si>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</si>
  <si>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</si>
  <si>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</si>
  <si>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</si>
  <si>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</si>
  <si>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</si>
  <si>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</si>
  <si>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</si>
  <si>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</si>
  <si>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</si>
  <si>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</si>
  <si>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</si>
  <si>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</si>
  <si>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</si>
  <si>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</si>
  <si>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</si>
  <si>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</si>
  <si>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</si>
  <si>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</si>
  <si>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</si>
  <si>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</si>
  <si>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</si>
  <si>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</si>
  <si>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</si>
  <si>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</si>
  <si>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</si>
  <si>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</si>
  <si>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</si>
  <si>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</si>
  <si>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</si>
  <si>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</si>
  <si>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</si>
  <si>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</si>
  <si>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</si>
  <si>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</si>
  <si>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</si>
  <si>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</si>
  <si>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</si>
  <si>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</si>
  <si>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</si>
  <si>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</si>
  <si>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</si>
  <si>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</si>
  <si>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</si>
  <si>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</si>
  <si>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</si>
  <si>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</si>
  <si>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</si>
  <si>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</si>
  <si>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</si>
  <si>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</si>
  <si>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</si>
  <si>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</si>
  <si>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</si>
  <si>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</si>
  <si>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</si>
  <si>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</si>
  <si>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</si>
  <si>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</si>
  <si>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</si>
  <si>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</si>
  <si>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</si>
  <si>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</si>
  <si>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</si>
  <si>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</si>
  <si>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</si>
  <si>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</si>
  <si>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</si>
  <si>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</si>
  <si>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</si>
  <si>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</si>
  <si>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</si>
  <si>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</si>
  <si>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</si>
  <si>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</si>
  <si>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</si>
  <si>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</si>
  <si>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</si>
  <si>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</si>
  <si>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</si>
  <si>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</si>
  <si>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</si>
  <si>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</si>
  <si>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</si>
  <si>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</si>
  <si>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</si>
  <si>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</si>
  <si>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</si>
  <si>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</si>
  <si>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</si>
  <si>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</si>
  <si>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</si>
  <si>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</si>
  <si>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</si>
  <si>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</si>
  <si>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</si>
  <si>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</si>
  <si>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</si>
  <si>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</si>
  <si>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</si>
  <si>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</si>
  <si>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</si>
  <si>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</si>
  <si>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</si>
  <si>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</si>
  <si>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</si>
  <si>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</si>
  <si>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</si>
  <si>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</si>
  <si>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</si>
  <si>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</si>
  <si>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</si>
  <si>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</si>
  <si>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</si>
  <si>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</si>
  <si>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</si>
  <si>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</si>
  <si>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</si>
  <si>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</si>
  <si>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</si>
  <si>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</si>
  <si>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</si>
  <si>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</si>
  <si>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</si>
  <si>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</si>
  <si>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</si>
  <si>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</si>
  <si>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</si>
  <si>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</si>
  <si>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</si>
  <si>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</si>
  <si>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</si>
  <si>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</si>
  <si>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</si>
  <si>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</si>
  <si>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</si>
  <si>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</si>
  <si>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</si>
  <si>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</si>
  <si>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</si>
  <si>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</si>
  <si>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</si>
  <si>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</si>
  <si>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</si>
  <si>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</si>
  <si>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</si>
  <si>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</si>
  <si>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</si>
  <si>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</si>
  <si>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</si>
  <si>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</si>
  <si>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</si>
  <si>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</si>
  <si>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</si>
  <si>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</si>
  <si>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</si>
  <si>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</si>
  <si>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</si>
  <si>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</si>
  <si>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</si>
  <si>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</si>
  <si>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</si>
  <si>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</si>
  <si>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</si>
  <si>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</si>
  <si>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</si>
  <si>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</si>
  <si>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</si>
  <si>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</si>
  <si>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</si>
  <si>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</si>
  <si>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</si>
  <si>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</si>
  <si>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</si>
  <si>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</si>
  <si>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</si>
  <si>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</si>
  <si>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</si>
  <si>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</si>
  <si>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</si>
  <si>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</si>
  <si>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</si>
  <si>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</si>
  <si>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</si>
  <si>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</si>
  <si>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</si>
  <si>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</si>
  <si>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</si>
  <si>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</si>
  <si>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</si>
  <si>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</si>
  <si>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</si>
  <si>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</si>
  <si>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</si>
  <si>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</si>
  <si>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</si>
  <si>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</si>
  <si>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</si>
  <si>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</si>
  <si>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</si>
  <si>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</si>
  <si>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</si>
  <si>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</si>
  <si>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</si>
  <si>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</si>
  <si>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</si>
  <si>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</si>
  <si>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</si>
  <si>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</si>
  <si>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</si>
  <si>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</si>
  <si>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</si>
  <si>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</si>
  <si>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</si>
  <si>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</si>
  <si>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</si>
  <si>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</si>
  <si>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</si>
  <si>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</si>
  <si>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</si>
  <si>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</si>
  <si>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</si>
  <si>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</si>
  <si>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</si>
  <si>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</si>
  <si>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</si>
  <si>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</si>
  <si>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</si>
  <si>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</si>
  <si>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</si>
  <si>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</si>
  <si>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</si>
  <si>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</si>
  <si>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</si>
  <si>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</si>
  <si>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</si>
  <si>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</si>
  <si>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</si>
  <si>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</si>
  <si>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</si>
  <si>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</si>
  <si>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</si>
  <si>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</si>
  <si>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</si>
  <si>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</si>
  <si>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</si>
  <si>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</si>
  <si>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</si>
  <si>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</si>
  <si>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</si>
  <si>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</si>
  <si>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</si>
  <si>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</si>
  <si>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</si>
  <si>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</si>
  <si>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</si>
  <si>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</si>
  <si>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</si>
  <si>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</si>
  <si>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</si>
  <si>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</si>
  <si>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</si>
  <si>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</si>
  <si>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</si>
  <si>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</si>
  <si>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</si>
  <si>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</si>
  <si>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</si>
  <si>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</si>
  <si>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</si>
  <si>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</si>
  <si>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</si>
  <si>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</si>
  <si>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</si>
  <si>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</si>
  <si>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</si>
  <si>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</si>
  <si>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</si>
  <si>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</si>
  <si>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</si>
  <si>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</si>
  <si>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</si>
  <si>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</si>
  <si>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</si>
  <si>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</si>
  <si>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</si>
  <si>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</si>
  <si>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</si>
  <si>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</si>
  <si>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</si>
  <si>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</si>
  <si>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</si>
  <si>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</si>
  <si>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</si>
  <si>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</si>
  <si>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</si>
  <si>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</si>
  <si>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</si>
  <si>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</si>
  <si>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</si>
  <si>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</si>
  <si>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</si>
  <si>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</si>
  <si>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</si>
  <si>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</si>
  <si>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</si>
  <si>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</si>
  <si>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</si>
  <si>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</si>
  <si>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</si>
  <si>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</si>
  <si>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</si>
  <si>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</si>
  <si>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</si>
  <si>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</si>
  <si>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</si>
  <si>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</si>
  <si>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</si>
  <si>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</si>
  <si>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</si>
  <si>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</si>
  <si>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</si>
  <si>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</si>
  <si>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</si>
  <si>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</si>
  <si>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</si>
  <si>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</si>
  <si>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</si>
  <si>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</si>
  <si>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</si>
  <si>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</si>
  <si>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</si>
  <si>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</si>
  <si>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</si>
  <si>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</si>
  <si>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</si>
  <si>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</si>
  <si>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</si>
  <si>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</si>
  <si>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</si>
  <si>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</si>
  <si>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</si>
  <si>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</si>
  <si>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</si>
  <si>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</si>
  <si>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</si>
  <si>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</si>
  <si>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</si>
  <si>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</si>
  <si>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</si>
  <si>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</si>
  <si>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</si>
  <si>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</si>
  <si>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</si>
  <si>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</si>
  <si>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</si>
  <si>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</si>
  <si>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</si>
  <si>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</si>
  <si>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</si>
  <si>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</si>
  <si>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</si>
  <si>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</si>
  <si>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</si>
  <si>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</si>
  <si>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</si>
  <si>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</si>
  <si>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</si>
  <si>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</si>
  <si>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</si>
  <si>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</si>
  <si>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</si>
  <si>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</si>
  <si>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</si>
  <si>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</si>
  <si>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</si>
  <si>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</si>
  <si>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</si>
  <si>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</si>
  <si>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</si>
  <si>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</si>
  <si>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</si>
  <si>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</si>
  <si>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</si>
  <si>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</si>
  <si>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</si>
  <si>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</si>
  <si>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</si>
  <si>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</si>
  <si>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</si>
  <si>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</si>
  <si>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</si>
  <si>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</si>
  <si>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</si>
  <si>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</si>
  <si>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</si>
  <si>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</si>
  <si>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</si>
  <si>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</si>
  <si>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</si>
  <si>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</si>
  <si>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</si>
  <si>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</si>
  <si>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</si>
  <si>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</si>
  <si>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</si>
  <si>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</si>
  <si>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</si>
  <si>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</si>
  <si>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</si>
  <si>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</si>
  <si>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</si>
  <si>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</si>
  <si>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</si>
  <si>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</si>
  <si>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</si>
  <si>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</si>
  <si>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</si>
  <si>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</si>
  <si>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</si>
  <si>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</si>
  <si>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</si>
  <si>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</si>
  <si>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</si>
  <si>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</si>
  <si>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</si>
  <si>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</si>
  <si>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</si>
  <si>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</si>
  <si>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</si>
  <si>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</si>
  <si>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</si>
  <si>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</si>
  <si>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</si>
  <si>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</si>
  <si>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</si>
  <si>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</si>
  <si>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</si>
  <si>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</si>
  <si>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</si>
  <si>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</si>
  <si>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</si>
  <si>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</si>
  <si>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</si>
  <si>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</si>
  <si>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</si>
  <si>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</si>
  <si>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</si>
  <si>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</si>
  <si>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</si>
  <si>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</si>
  <si>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</si>
  <si>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</si>
  <si>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</si>
  <si>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</si>
  <si>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</si>
  <si>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</si>
  <si>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</si>
  <si>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</si>
  <si>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</si>
  <si>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</si>
  <si>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</si>
  <si>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</si>
  <si>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</si>
  <si>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</si>
  <si>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</si>
  <si>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</si>
  <si>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</si>
  <si>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</si>
  <si>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</si>
  <si>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</si>
  <si>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</si>
  <si>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</si>
  <si>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</si>
  <si>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</si>
  <si>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</si>
  <si>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</si>
  <si>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</si>
  <si>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</si>
  <si>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</si>
  <si>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</si>
  <si>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</si>
  <si>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</si>
  <si>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</si>
  <si>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</si>
  <si>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</si>
  <si>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</si>
  <si>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</si>
  <si>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</si>
  <si>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</si>
  <si>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</si>
  <si>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</si>
  <si>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</si>
  <si>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</si>
  <si>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</si>
  <si>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</si>
  <si>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</si>
  <si>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</si>
  <si>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</si>
  <si>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</si>
  <si>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</si>
  <si>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</si>
  <si>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</si>
  <si>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</si>
  <si>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</si>
  <si>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</si>
  <si>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</si>
  <si>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</si>
  <si>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</si>
  <si>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</si>
  <si>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</si>
  <si>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</si>
  <si>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</si>
  <si>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</si>
  <si>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</si>
  <si>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</si>
  <si>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</si>
  <si>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</si>
  <si>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</si>
  <si>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</si>
  <si>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</si>
  <si>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</si>
  <si>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</si>
  <si>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</si>
  <si>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</si>
  <si>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</si>
  <si>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</si>
  <si>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</si>
  <si>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</si>
  <si>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</si>
  <si>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</si>
  <si>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</si>
  <si>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</si>
  <si>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</si>
  <si>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</si>
  <si>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</si>
  <si>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</si>
  <si>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</si>
  <si>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</si>
  <si>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</si>
  <si>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</si>
  <si>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</si>
  <si>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</si>
  <si>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</si>
  <si>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</si>
  <si>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</si>
  <si>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</si>
  <si>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</si>
  <si>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</si>
  <si>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</si>
  <si>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</si>
  <si>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</si>
  <si>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</si>
  <si>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</si>
  <si>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</si>
  <si>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</si>
  <si>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</si>
  <si>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</si>
  <si>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</si>
  <si>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</si>
  <si>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</si>
  <si>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</si>
  <si>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</si>
  <si>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</si>
  <si>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</si>
  <si>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</si>
  <si>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</si>
  <si>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</si>
  <si>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</si>
  <si>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</si>
  <si>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</si>
  <si>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</si>
  <si>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</si>
  <si>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</si>
  <si>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</si>
  <si>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</si>
  <si>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</si>
  <si>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</si>
  <si>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</si>
  <si>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</si>
  <si>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</si>
  <si>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</si>
  <si>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</si>
  <si>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</si>
  <si>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</si>
  <si>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</si>
  <si>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</si>
  <si>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</si>
  <si>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</si>
  <si>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</si>
  <si>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</si>
  <si>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</si>
  <si>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</si>
  <si>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</si>
  <si>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</si>
  <si>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</si>
  <si>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</si>
  <si>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</si>
  <si>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</si>
  <si>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</si>
  <si>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</si>
  <si>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</si>
  <si>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</si>
  <si>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</si>
  <si>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</si>
  <si>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</si>
  <si>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</si>
  <si>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</si>
  <si>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</si>
  <si>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</si>
  <si>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</si>
  <si>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</si>
  <si>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</si>
  <si>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</si>
  <si>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</si>
  <si>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</si>
  <si>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</si>
  <si>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</si>
  <si>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</si>
  <si>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</si>
  <si>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</si>
  <si>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</si>
  <si>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</si>
  <si>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</si>
  <si>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</si>
  <si>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</si>
  <si>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</si>
  <si>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</si>
  <si>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</si>
  <si>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</si>
  <si>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</si>
  <si>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</si>
  <si>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</si>
  <si>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</si>
  <si>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</si>
  <si>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</si>
  <si>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</si>
  <si>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</si>
  <si>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</si>
  <si>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</si>
  <si>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</si>
  <si>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</si>
  <si>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</si>
  <si>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</si>
  <si>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</si>
  <si>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</si>
  <si>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</si>
  <si>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</si>
  <si>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</si>
  <si>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</si>
  <si>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</si>
  <si>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</si>
  <si>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</si>
  <si>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</si>
  <si>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</si>
  <si>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</si>
  <si>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</si>
  <si>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</si>
  <si>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</si>
  <si>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</si>
  <si>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</si>
  <si>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</si>
  <si>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</si>
  <si>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</si>
  <si>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</si>
  <si>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</si>
  <si>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</si>
  <si>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</si>
  <si>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</si>
  <si>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</si>
  <si>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</si>
  <si>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</si>
  <si>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</si>
  <si>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</si>
  <si>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</si>
  <si>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</si>
  <si>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</si>
  <si>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</si>
  <si>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</si>
  <si>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</si>
  <si>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</si>
  <si>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</si>
  <si>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</si>
  <si>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</si>
  <si>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</si>
  <si>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</si>
  <si>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</si>
  <si>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</si>
  <si>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</si>
  <si>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</si>
  <si>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</si>
  <si>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</si>
  <si>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</si>
  <si>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</si>
  <si>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</si>
  <si>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</si>
  <si>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</si>
  <si>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</si>
  <si>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</si>
  <si>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</si>
  <si>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</si>
  <si>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</si>
  <si>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</si>
  <si>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</si>
  <si>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</si>
  <si>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</si>
  <si>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</si>
  <si>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</si>
  <si>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</si>
  <si>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</si>
  <si>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</si>
  <si>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</si>
  <si>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</si>
  <si>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</si>
  <si>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</si>
  <si>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</si>
  <si>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</si>
  <si>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</si>
  <si>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</si>
  <si>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</si>
  <si>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</si>
  <si>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</si>
  <si>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</si>
  <si>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</si>
  <si>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</si>
  <si>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</si>
  <si>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</si>
  <si>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</si>
  <si>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</si>
  <si>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</si>
  <si>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</si>
  <si>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</si>
  <si>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</si>
  <si>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</si>
  <si>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</si>
  <si>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</si>
  <si>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</si>
  <si>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</si>
  <si>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</si>
  <si>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</si>
  <si>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</si>
  <si>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</si>
  <si>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</si>
  <si>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</si>
  <si>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</si>
  <si>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</si>
  <si>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</si>
  <si>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</si>
  <si>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</si>
  <si>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</si>
  <si>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</si>
  <si>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</si>
  <si>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</si>
  <si>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</si>
  <si>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</si>
  <si>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</si>
  <si>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</si>
  <si>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</si>
  <si>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</si>
  <si>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</si>
  <si>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</si>
  <si>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</si>
  <si>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</si>
  <si>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</si>
  <si>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</si>
  <si>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</si>
  <si>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</si>
  <si>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</si>
  <si>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</si>
  <si>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</si>
  <si>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</si>
  <si>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</si>
  <si>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</si>
  <si>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</si>
  <si>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</si>
  <si>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</si>
  <si>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</si>
  <si>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</si>
  <si>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</si>
  <si>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</si>
  <si>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</si>
  <si>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</si>
  <si>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</si>
  <si>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</si>
  <si>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</si>
  <si>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</si>
  <si>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</si>
  <si>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</si>
  <si>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</si>
  <si>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</si>
  <si>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</si>
  <si>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</si>
  <si>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</si>
  <si>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</si>
  <si>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</si>
  <si>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</si>
  <si>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</si>
  <si>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</si>
  <si>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</si>
  <si>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</si>
  <si>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</si>
  <si>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</si>
  <si>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</si>
  <si>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</si>
  <si>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</si>
  <si>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</si>
  <si>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</si>
  <si>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</si>
  <si>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</si>
  <si>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</si>
  <si>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</si>
  <si>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</si>
  <si>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</si>
  <si>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</si>
  <si>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</si>
  <si>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</si>
  <si>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</si>
  <si>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</si>
  <si>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</si>
  <si>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</si>
  <si>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</si>
  <si>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</si>
  <si>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</si>
  <si>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</si>
  <si>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</si>
  <si>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</si>
  <si>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</si>
  <si>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</si>
  <si>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</si>
  <si>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</si>
  <si>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</si>
  <si>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</si>
  <si>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</si>
  <si>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</si>
  <si>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</si>
  <si>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</si>
  <si>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</si>
  <si>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</si>
  <si>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</si>
  <si>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</si>
  <si>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</si>
  <si>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</si>
  <si>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</si>
  <si>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</si>
  <si>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</si>
  <si>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</si>
  <si>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</si>
  <si>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</si>
  <si>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</si>
  <si>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</si>
  <si>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</si>
  <si>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</si>
  <si>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</si>
  <si>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</si>
  <si>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</si>
  <si>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</si>
  <si>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</si>
  <si>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</si>
  <si>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</si>
  <si>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</si>
  <si>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</si>
  <si>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</si>
  <si>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</si>
  <si>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</si>
  <si>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</si>
  <si>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</si>
  <si>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</si>
  <si>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</si>
  <si>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</si>
  <si>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</si>
  <si>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</si>
  <si>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</si>
  <si>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</si>
  <si>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</si>
  <si>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</si>
  <si>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</si>
  <si>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</si>
  <si>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</si>
  <si>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</si>
  <si>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</si>
  <si>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</si>
  <si>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</si>
  <si>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</si>
  <si>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</si>
  <si>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</si>
  <si>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</si>
  <si>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</si>
  <si>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</si>
  <si>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</si>
  <si>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</si>
  <si>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</si>
  <si>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</si>
  <si>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</si>
  <si>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</si>
  <si>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</si>
  <si>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</si>
  <si>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</si>
  <si>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</si>
  <si>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</si>
  <si>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</si>
  <si>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</si>
  <si>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</si>
  <si>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</si>
  <si>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</si>
  <si>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</si>
  <si>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</si>
  <si>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</si>
  <si>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</si>
  <si>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</si>
  <si>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</si>
  <si>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</si>
  <si>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</si>
  <si>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</si>
  <si>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</si>
  <si>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</si>
  <si>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</si>
  <si>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</si>
  <si>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</si>
  <si>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</si>
  <si>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</si>
  <si>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</si>
  <si>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</si>
  <si>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</si>
  <si>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</si>
  <si>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</si>
  <si>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</si>
  <si>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</si>
  <si>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</si>
  <si>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</si>
  <si>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</si>
  <si>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</si>
  <si>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</si>
  <si>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</si>
  <si>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</si>
  <si>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</si>
  <si>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</si>
  <si>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</si>
  <si>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</si>
  <si>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</si>
  <si>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</si>
  <si>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</si>
  <si>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</si>
  <si>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</si>
  <si>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</si>
  <si>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</si>
  <si>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</si>
  <si>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</si>
  <si>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</si>
  <si>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</si>
  <si>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</si>
  <si>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</si>
  <si>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</si>
  <si>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</si>
  <si>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</si>
  <si>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</si>
  <si>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</si>
  <si>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</si>
  <si>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</si>
  <si>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</si>
  <si>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</si>
  <si>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</si>
  <si>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</si>
  <si>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</si>
  <si>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</si>
  <si>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</si>
  <si>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</si>
  <si>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</si>
  <si>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</si>
  <si>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</si>
  <si>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</si>
  <si>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</si>
  <si>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</si>
  <si>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</si>
  <si>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</si>
  <si>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</si>
  <si>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</si>
  <si>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</si>
  <si>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</si>
  <si>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</si>
  <si>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</si>
  <si>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</si>
  <si>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</si>
  <si>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</si>
  <si>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</si>
  <si>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</si>
  <si>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</si>
  <si>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</si>
  <si>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</si>
  <si>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</si>
  <si>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</si>
  <si>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</si>
  <si>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</si>
  <si>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</si>
  <si>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</si>
  <si>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</si>
  <si>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</si>
  <si>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</si>
  <si>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</si>
  <si>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</si>
  <si>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</si>
  <si>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</si>
  <si>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</si>
  <si>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</si>
  <si>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</si>
  <si>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</si>
  <si>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</si>
  <si>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</si>
  <si>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</si>
  <si>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</si>
  <si>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</si>
  <si>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</si>
  <si>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</si>
  <si>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</si>
  <si>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</si>
  <si>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</si>
  <si>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</si>
  <si>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</si>
  <si>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</si>
  <si>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</si>
  <si>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</si>
  <si>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</si>
  <si>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</si>
  <si>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</si>
  <si>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</si>
  <si>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</si>
  <si>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</si>
  <si>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</si>
  <si>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</si>
  <si>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</si>
  <si>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</si>
  <si>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</si>
  <si>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</si>
  <si>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</si>
  <si>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</si>
  <si>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</si>
  <si>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</si>
  <si>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</si>
  <si>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</si>
  <si>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</si>
  <si>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</si>
  <si>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</si>
  <si>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</si>
  <si>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</si>
  <si>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</si>
  <si>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</si>
  <si>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</si>
  <si>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</si>
  <si>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</si>
  <si>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</si>
  <si>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</si>
  <si>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</si>
  <si>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</si>
  <si>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</si>
  <si>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</si>
  <si>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</si>
  <si>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</si>
  <si>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</si>
  <si>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</si>
  <si>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</si>
  <si>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</si>
  <si>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</si>
  <si>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</si>
  <si>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</si>
  <si>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</si>
  <si>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</si>
  <si>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</si>
  <si>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</si>
  <si>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</si>
  <si>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</si>
  <si>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</si>
  <si>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</si>
  <si>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</si>
  <si>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</si>
  <si>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</si>
  <si>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</si>
  <si>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</si>
  <si>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</si>
  <si>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</si>
  <si>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</si>
  <si>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</si>
  <si>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</si>
  <si>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</si>
  <si>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</si>
  <si>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</si>
  <si>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</si>
  <si>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</si>
  <si>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</si>
  <si>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</si>
  <si>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</si>
  <si>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</si>
  <si>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</si>
  <si>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</si>
  <si>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</si>
  <si>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</si>
  <si>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</si>
  <si>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</si>
  <si>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</si>
  <si>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</si>
  <si>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</si>
  <si>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</si>
  <si>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</si>
  <si>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</si>
  <si>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</si>
  <si>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</si>
  <si>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</si>
  <si>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</si>
  <si>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</si>
  <si>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</si>
  <si>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</si>
  <si>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</si>
  <si>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</si>
  <si>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</si>
  <si>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</si>
  <si>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</si>
  <si>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</si>
  <si>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</si>
  <si>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</si>
  <si>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</si>
  <si>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</si>
  <si>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</si>
  <si>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</si>
  <si>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</si>
  <si>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</si>
  <si>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</si>
  <si>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</si>
  <si>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</si>
  <si>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</si>
  <si>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</si>
  <si>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</si>
  <si>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</si>
  <si>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</si>
  <si>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</si>
  <si>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</si>
  <si>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</si>
  <si>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</si>
  <si>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</si>
  <si>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</si>
  <si>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</si>
  <si>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</si>
  <si>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</si>
  <si>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</si>
  <si>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</si>
  <si>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</si>
  <si>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</si>
  <si>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</si>
  <si>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</si>
  <si>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</si>
  <si>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</si>
  <si>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</si>
  <si>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</si>
  <si>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</si>
  <si>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</si>
  <si>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</si>
  <si>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</si>
  <si>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</si>
  <si>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</si>
  <si>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</si>
  <si>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</si>
  <si>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</si>
  <si>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</si>
  <si>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</si>
  <si>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</si>
  <si>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</si>
  <si>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</si>
  <si>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</si>
  <si>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</si>
  <si>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</si>
  <si>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</si>
  <si>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</si>
  <si>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</si>
  <si>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</si>
  <si>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</si>
  <si>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</si>
  <si>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</si>
  <si>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</si>
  <si>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</si>
  <si>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</si>
  <si>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</si>
  <si>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</si>
  <si>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</si>
  <si>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</si>
  <si>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</si>
  <si>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</si>
  <si>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</si>
  <si>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</si>
  <si>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</si>
  <si>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</si>
  <si>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</si>
  <si>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</si>
  <si>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</si>
  <si>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</si>
  <si>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</si>
  <si>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</si>
  <si>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</si>
  <si>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</si>
  <si>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</si>
  <si>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</si>
  <si>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</si>
  <si>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</si>
  <si>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</si>
  <si>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</si>
  <si>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</si>
  <si>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</si>
  <si>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</si>
  <si>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</si>
  <si>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</si>
  <si>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</si>
  <si>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</si>
  <si>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</si>
  <si>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</si>
  <si>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</si>
  <si>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</si>
  <si>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</si>
  <si>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</si>
  <si>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</si>
  <si>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</si>
  <si>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</si>
  <si>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</si>
  <si>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</si>
  <si>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</si>
  <si>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</si>
  <si>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</si>
  <si>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</si>
  <si>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</si>
  <si>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</si>
  <si>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</si>
  <si>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</si>
  <si>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</si>
  <si>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</si>
  <si>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</si>
  <si>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</si>
  <si>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</si>
  <si>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</si>
  <si>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</si>
  <si>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</si>
  <si>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</si>
  <si>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</si>
  <si>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</si>
  <si>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</si>
  <si>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</si>
  <si>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</si>
  <si>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</si>
  <si>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</si>
  <si>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</si>
  <si>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</si>
  <si>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</si>
  <si>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</si>
  <si>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</si>
  <si>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</si>
  <si>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</si>
  <si>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</si>
  <si>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</si>
  <si>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</si>
  <si>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</si>
  <si>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</si>
  <si>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</si>
  <si>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</si>
  <si>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</si>
  <si>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</si>
  <si>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</si>
  <si>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</si>
  <si>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</si>
  <si>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</si>
  <si>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</si>
  <si>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</si>
  <si>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</si>
  <si>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</si>
  <si>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</si>
  <si>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</si>
  <si>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</si>
  <si>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</si>
  <si>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</si>
  <si>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</si>
  <si>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</si>
  <si>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</si>
  <si>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</si>
  <si>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</si>
  <si>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</si>
  <si>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</si>
  <si>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</si>
  <si>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</si>
  <si>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</si>
  <si>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</si>
  <si>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</si>
  <si>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</si>
  <si>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</si>
  <si>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</si>
  <si>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</si>
  <si>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</si>
  <si>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</si>
  <si>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</si>
  <si>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</si>
  <si>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</si>
  <si>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</si>
  <si>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</si>
  <si>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</si>
  <si>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</si>
  <si>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</si>
  <si>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</si>
  <si>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</si>
  <si>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</si>
  <si>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</si>
  <si>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</si>
  <si>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</si>
  <si>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</si>
  <si>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</si>
  <si>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</si>
  <si>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</si>
  <si>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</si>
  <si>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</si>
  <si>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</si>
  <si>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</si>
  <si>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</si>
  <si>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</si>
  <si>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</si>
  <si>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</si>
  <si>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</si>
  <si>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</si>
  <si>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</si>
  <si>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</si>
  <si>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</si>
  <si>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</si>
  <si>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</si>
  <si>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</si>
  <si>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</si>
  <si>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</si>
  <si>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</si>
  <si>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</si>
  <si>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</si>
  <si>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</si>
  <si>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</si>
  <si>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</si>
  <si>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</si>
  <si>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</si>
  <si>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</si>
  <si>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</si>
  <si>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</si>
  <si>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</si>
  <si>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</si>
  <si>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</si>
  <si>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</si>
  <si>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</si>
  <si>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</si>
  <si>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</si>
  <si>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</si>
  <si>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</si>
  <si>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</si>
  <si>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</si>
  <si>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</si>
  <si>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</si>
  <si>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</si>
  <si>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</si>
  <si>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</si>
  <si>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</si>
  <si>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</si>
  <si>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</si>
  <si>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</si>
  <si>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</si>
  <si>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</si>
  <si>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</si>
  <si>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</si>
  <si>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</si>
  <si>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</si>
  <si>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</si>
  <si>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</si>
  <si>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</si>
  <si>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</si>
  <si>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</si>
  <si>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</si>
  <si>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</si>
  <si>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</si>
  <si>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</si>
  <si>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</si>
  <si>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</si>
  <si>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</si>
  <si>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</si>
  <si>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</si>
  <si>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</si>
  <si>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</si>
  <si>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</si>
  <si>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</si>
  <si>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</si>
  <si>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</si>
  <si>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</si>
  <si>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</si>
  <si>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</si>
  <si>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</si>
  <si>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</si>
  <si>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</si>
  <si>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</si>
  <si>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</si>
  <si>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</si>
  <si>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</si>
  <si>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</si>
  <si>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</si>
  <si>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</si>
  <si>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</si>
  <si>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</si>
  <si>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</si>
  <si>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</si>
  <si>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</si>
  <si>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</si>
  <si>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</si>
  <si>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</si>
  <si>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</si>
  <si>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</si>
  <si>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</si>
  <si>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</si>
  <si>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</si>
  <si>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</si>
  <si>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</si>
  <si>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</si>
  <si>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</si>
  <si>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</si>
  <si>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</si>
  <si>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</si>
  <si>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</si>
  <si>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</si>
  <si>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</si>
  <si>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</si>
  <si>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</si>
  <si>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</si>
  <si>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</si>
  <si>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</si>
  <si>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</si>
  <si>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</si>
  <si>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</si>
  <si>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</si>
  <si>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</si>
  <si>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</si>
  <si>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</si>
  <si>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</si>
  <si>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</si>
  <si>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</si>
  <si>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</si>
  <si>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</si>
  <si>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</si>
  <si>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</si>
  <si>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</si>
  <si>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</si>
  <si>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</si>
  <si>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</si>
  <si>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</si>
  <si>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</si>
  <si>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</si>
  <si>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</si>
  <si>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</si>
  <si>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</si>
  <si>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</si>
  <si>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</si>
  <si>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</si>
  <si>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</si>
  <si>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</si>
  <si>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</si>
  <si>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</si>
  <si>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</si>
  <si>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</si>
  <si>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</si>
  <si>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</si>
  <si>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</si>
  <si>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</si>
  <si>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</si>
  <si>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</si>
  <si>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</si>
  <si>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</si>
  <si>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</si>
  <si>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</si>
  <si>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</si>
  <si>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</si>
  <si>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</si>
  <si>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</si>
  <si>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</si>
  <si>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</si>
  <si>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</si>
  <si>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</si>
  <si>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</si>
  <si>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</si>
  <si>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</si>
  <si>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</si>
  <si>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</si>
  <si>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</si>
  <si>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</si>
  <si>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</si>
  <si>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</si>
  <si>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</si>
  <si>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</si>
  <si>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</si>
  <si>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</si>
  <si>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</si>
  <si>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</si>
  <si>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</si>
  <si>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</si>
  <si>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</si>
  <si>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</si>
  <si>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</si>
  <si>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</si>
  <si>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</si>
  <si>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</si>
  <si>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</si>
  <si>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</si>
  <si>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</si>
  <si>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</si>
  <si>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</si>
  <si>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</si>
  <si>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</si>
  <si>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</si>
  <si>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</si>
  <si>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</si>
  <si>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</si>
  <si>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</si>
  <si>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</si>
  <si>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</si>
  <si>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</si>
  <si>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</si>
  <si>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</si>
  <si>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</si>
  <si>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</si>
  <si>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</si>
  <si>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</si>
  <si>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</si>
  <si>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</si>
  <si>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</si>
  <si>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</si>
  <si>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</si>
  <si>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</si>
  <si>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</si>
  <si>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</si>
  <si>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</si>
  <si>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</si>
  <si>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</si>
  <si>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</si>
  <si>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</si>
  <si>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</si>
  <si>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</si>
  <si>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</si>
  <si>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</si>
  <si>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</si>
  <si>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</si>
  <si>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</si>
  <si>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</si>
  <si>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</si>
  <si>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</si>
  <si>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</si>
  <si>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</si>
  <si>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</si>
  <si>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</si>
  <si>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</si>
  <si>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</si>
  <si>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</si>
  <si>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</si>
  <si>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</si>
  <si>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</si>
  <si>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</si>
  <si>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</si>
  <si>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</si>
  <si>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</si>
  <si>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</si>
  <si>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</si>
  <si>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</si>
  <si>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</si>
  <si>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</si>
  <si>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</si>
  <si>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</si>
  <si>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</si>
  <si>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</si>
  <si>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</si>
  <si>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</si>
  <si>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</si>
  <si>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</si>
  <si>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</si>
  <si>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</si>
  <si>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</si>
  <si>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</si>
  <si>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</si>
  <si>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</si>
  <si>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</si>
  <si>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</si>
  <si>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</si>
  <si>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</si>
  <si>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</si>
  <si>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</si>
  <si>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</si>
  <si>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</si>
  <si>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</si>
  <si>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</si>
  <si>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</si>
  <si>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</si>
  <si>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</si>
  <si>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</si>
  <si>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</si>
  <si>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</si>
  <si>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</si>
  <si>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</si>
  <si>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</si>
  <si>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</si>
  <si>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</si>
  <si>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</si>
  <si>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</si>
  <si>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</si>
  <si>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</si>
  <si>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</si>
  <si>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</si>
  <si>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</si>
  <si>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</si>
  <si>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</si>
  <si>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</si>
  <si>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</si>
  <si>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</si>
  <si>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</si>
  <si>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</si>
  <si>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</si>
  <si>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</si>
  <si>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</si>
  <si>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</si>
  <si>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</si>
  <si>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</si>
  <si>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</si>
  <si>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</si>
  <si>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</si>
  <si>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</si>
  <si>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</si>
  <si>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</si>
  <si>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</si>
  <si>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</si>
  <si>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</si>
  <si>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</si>
  <si>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</si>
  <si>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</si>
  <si>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</si>
  <si>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</si>
  <si>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</si>
  <si>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</si>
  <si>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</si>
  <si>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</si>
  <si>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</si>
  <si>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</si>
  <si>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</si>
  <si>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</si>
  <si>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</si>
  <si>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</si>
  <si>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</si>
  <si>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</si>
  <si>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</si>
  <si>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</si>
  <si>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</si>
  <si>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</si>
  <si>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</si>
  <si>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</si>
  <si>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</si>
  <si>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</si>
  <si>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</si>
  <si>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</si>
  <si>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</si>
  <si>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</si>
  <si>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</si>
  <si>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</si>
  <si>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</si>
  <si>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</si>
  <si>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</si>
  <si>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</si>
  <si>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</si>
  <si>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</si>
  <si>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</si>
  <si>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</si>
  <si>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</si>
  <si>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</si>
  <si>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</si>
  <si>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</si>
  <si>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</si>
  <si>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</si>
  <si>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</si>
  <si>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</si>
  <si>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</si>
  <si>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</si>
  <si>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</si>
  <si>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</si>
  <si>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</si>
  <si>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</si>
  <si>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</si>
  <si>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</si>
  <si>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</si>
  <si>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</si>
  <si>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</si>
  <si>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</si>
  <si>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</si>
  <si>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</si>
  <si>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</si>
  <si>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</si>
  <si>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</si>
  <si>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</si>
  <si>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</si>
  <si>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</si>
  <si>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</si>
  <si>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</si>
  <si>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</si>
  <si>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</si>
  <si>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</si>
  <si>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</si>
  <si>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</si>
  <si>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</si>
  <si>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</si>
  <si>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</si>
  <si>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</si>
  <si>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</si>
  <si>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</si>
  <si>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</si>
  <si>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</si>
  <si>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</si>
  <si>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</si>
  <si>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</si>
  <si>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</si>
  <si>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</si>
  <si>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</si>
  <si>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</si>
  <si>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</si>
  <si>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</si>
  <si>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</si>
  <si>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</si>
  <si>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</si>
  <si>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</si>
  <si>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</si>
  <si>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</si>
  <si>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</si>
  <si>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</si>
  <si>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</si>
  <si>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</si>
  <si>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</si>
  <si>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</si>
  <si>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</si>
  <si>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</si>
  <si>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</si>
  <si>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</si>
  <si>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</si>
  <si>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</si>
  <si>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</si>
  <si>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</si>
  <si>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</si>
  <si>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</si>
  <si>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</si>
  <si>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</si>
  <si>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</si>
  <si>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</si>
  <si>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</si>
  <si>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</si>
  <si>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</si>
  <si>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</si>
  <si>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</si>
  <si>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</si>
  <si>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</si>
  <si>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</si>
  <si>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</si>
  <si>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</si>
  <si>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</si>
  <si>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</si>
  <si>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</si>
  <si>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</si>
  <si>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</si>
  <si>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</si>
  <si>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</si>
  <si>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</si>
  <si>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</si>
  <si>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</si>
  <si>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</si>
  <si>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</si>
  <si>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</si>
  <si>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</si>
  <si>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</si>
  <si>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</si>
  <si>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</si>
  <si>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</si>
  <si>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</si>
  <si>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</si>
  <si>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</si>
  <si>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</si>
  <si>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</si>
  <si>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</si>
  <si>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</si>
  <si>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</si>
  <si>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</si>
  <si>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</si>
  <si>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</si>
  <si>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</si>
  <si>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</si>
  <si>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</si>
  <si>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</si>
  <si>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</si>
  <si>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</si>
  <si>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</si>
  <si>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</si>
  <si>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</si>
  <si>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</si>
  <si>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</si>
  <si>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</si>
  <si>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</si>
  <si>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</si>
  <si>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</si>
  <si>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</si>
  <si>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</si>
  <si>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</si>
  <si>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</si>
  <si>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</si>
  <si>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</si>
  <si>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</si>
  <si>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</si>
  <si>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</si>
  <si>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</si>
  <si>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</si>
  <si>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</si>
  <si>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</si>
  <si>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</si>
  <si>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</si>
  <si>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</si>
  <si>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</si>
  <si>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</si>
  <si>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</si>
  <si>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</si>
  <si>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</si>
  <si>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</si>
  <si>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</si>
  <si>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</si>
  <si>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</si>
  <si>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</si>
  <si>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</si>
  <si>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</si>
  <si>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</si>
  <si>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</si>
  <si>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</si>
  <si>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</si>
  <si>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</si>
  <si>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</si>
  <si>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</si>
  <si>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</si>
  <si>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</si>
  <si>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</si>
  <si>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</si>
  <si>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</si>
  <si>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</si>
  <si>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</si>
  <si>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</si>
  <si>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</si>
  <si>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</si>
  <si>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</si>
  <si>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</si>
  <si>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</si>
  <si>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</si>
  <si>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</si>
  <si>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</si>
  <si>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</si>
  <si>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</si>
  <si>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</si>
  <si>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</si>
  <si>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</si>
  <si>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</si>
  <si>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</si>
  <si>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</si>
  <si>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</si>
  <si>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</si>
  <si>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</si>
  <si>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</si>
  <si>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</si>
  <si>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</si>
  <si>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</si>
  <si>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</si>
  <si>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</si>
  <si>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</si>
  <si>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</si>
  <si>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</si>
  <si>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</si>
  <si>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</si>
  <si>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</si>
  <si>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</si>
  <si>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</si>
  <si>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</si>
  <si>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</si>
  <si>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</si>
  <si>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</si>
  <si>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</si>
  <si>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</si>
  <si>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</si>
  <si>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</si>
  <si>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</si>
  <si>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</si>
  <si>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</si>
  <si>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</si>
  <si>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</si>
  <si>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</si>
  <si>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</si>
  <si>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</si>
  <si>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</si>
  <si>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</si>
  <si>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</si>
  <si>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</si>
  <si>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</si>
  <si>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</si>
  <si>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</si>
  <si>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</si>
  <si>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</si>
  <si>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</si>
  <si>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</si>
  <si>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</si>
  <si>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</si>
  <si>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</si>
  <si>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</si>
  <si>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</si>
  <si>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</si>
  <si>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</si>
  <si>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</si>
  <si>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</si>
  <si>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</si>
  <si>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</si>
  <si>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</si>
  <si>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</si>
  <si>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</si>
  <si>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</si>
  <si>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</si>
  <si>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</si>
  <si>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</si>
  <si>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</si>
  <si>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</si>
  <si>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</si>
  <si>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</si>
  <si>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</si>
  <si>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</si>
  <si>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</si>
  <si>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</si>
  <si>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</si>
  <si>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</si>
  <si>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</si>
  <si>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</si>
  <si>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</si>
  <si>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</si>
  <si>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</si>
  <si>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</si>
  <si>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</si>
  <si>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</si>
  <si>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</si>
  <si>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</si>
  <si>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</si>
  <si>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</si>
  <si>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</si>
  <si>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</si>
  <si>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</si>
  <si>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</si>
  <si>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</si>
  <si>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</si>
  <si>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</si>
  <si>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</si>
  <si>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</si>
  <si>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</si>
  <si>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</si>
  <si>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</si>
  <si>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</si>
  <si>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</si>
  <si>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</si>
  <si>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</si>
  <si>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</si>
  <si>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</si>
  <si>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</si>
  <si>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</si>
  <si>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</si>
  <si>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</si>
  <si>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</si>
  <si>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</si>
  <si>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</si>
  <si>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</si>
  <si>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</si>
  <si>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</si>
  <si>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</si>
  <si>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</si>
  <si>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</si>
  <si>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</si>
  <si>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</si>
  <si>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</si>
  <si>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</si>
  <si>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</si>
  <si>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</si>
  <si>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</si>
  <si>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</si>
  <si>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</si>
  <si>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</si>
  <si>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</si>
  <si>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</si>
  <si>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</si>
  <si>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</si>
  <si>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</si>
  <si>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</si>
  <si>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</si>
  <si>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</si>
  <si>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</si>
  <si>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</si>
  <si>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</si>
  <si>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</si>
  <si>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</si>
  <si>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</si>
  <si>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</si>
  <si>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</si>
  <si>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</si>
  <si>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</si>
  <si>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</si>
  <si>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</si>
  <si>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</si>
  <si>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</si>
  <si>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</si>
  <si>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</si>
  <si>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</si>
  <si>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</si>
  <si>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</si>
  <si>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</si>
  <si>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</si>
  <si>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</si>
  <si>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</si>
  <si>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</si>
  <si>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</si>
  <si>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</si>
  <si>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</si>
  <si>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</si>
  <si>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</si>
  <si>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</si>
  <si>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</si>
  <si>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</si>
  <si>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</si>
  <si>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</si>
  <si>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</si>
  <si>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</si>
  <si>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</si>
  <si>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</si>
  <si>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</si>
  <si>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</si>
  <si>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</si>
  <si>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</si>
  <si>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</si>
  <si>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</si>
  <si>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</si>
  <si>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</si>
  <si>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</si>
  <si>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</si>
  <si>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</si>
  <si>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</si>
  <si>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</si>
  <si>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</si>
  <si>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</si>
  <si>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</si>
  <si>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</si>
  <si>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</si>
  <si>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</si>
  <si>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</si>
  <si>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</si>
  <si>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</si>
  <si>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</si>
  <si>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</si>
  <si>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</si>
  <si>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</si>
  <si>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</si>
  <si>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</si>
  <si>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</si>
  <si>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</si>
  <si>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</si>
  <si>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</si>
  <si>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</si>
  <si>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</si>
  <si>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</si>
  <si>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</si>
  <si>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</si>
  <si>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</si>
  <si>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</si>
  <si>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</si>
  <si>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</si>
  <si>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</si>
  <si>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</si>
  <si>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</si>
  <si>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</si>
  <si>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</si>
  <si>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</si>
  <si>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</si>
  <si>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</si>
  <si>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</si>
  <si>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</si>
  <si>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</si>
  <si>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</si>
  <si>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</si>
  <si>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</si>
  <si>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</si>
  <si>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</si>
  <si>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</si>
  <si>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</si>
  <si>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</si>
  <si>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</si>
  <si>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</si>
  <si>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</si>
  <si>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</si>
  <si>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</si>
  <si>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</si>
  <si>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</si>
  <si>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</si>
  <si>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</si>
  <si>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</si>
  <si>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</si>
  <si>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</si>
  <si>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</si>
  <si>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</si>
  <si>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</si>
  <si>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</si>
  <si>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</si>
  <si>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</si>
  <si>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</si>
  <si>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</si>
  <si>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</si>
  <si>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</si>
  <si>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</si>
  <si>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</si>
  <si>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</si>
  <si>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</si>
  <si>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</si>
  <si>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</si>
  <si>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</si>
  <si>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</si>
  <si>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</si>
  <si>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</si>
  <si>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</si>
  <si>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</si>
  <si>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</si>
  <si>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</si>
  <si>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</si>
  <si>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</si>
  <si>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</si>
  <si>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</si>
  <si>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</si>
  <si>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</si>
  <si>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</si>
  <si>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</si>
  <si>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</si>
  <si>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</si>
  <si>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</si>
  <si>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</si>
  <si>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</si>
  <si>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</si>
  <si>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</si>
  <si>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</si>
  <si>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</si>
  <si>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</si>
  <si>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</si>
  <si>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</si>
  <si>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</si>
  <si>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</si>
  <si>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</si>
  <si>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</si>
  <si>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</si>
  <si>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</si>
  <si>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</si>
  <si>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</si>
  <si>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</si>
  <si>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</si>
  <si>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</si>
  <si>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</si>
  <si>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</si>
  <si>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</si>
  <si>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</si>
  <si>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</si>
  <si>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</si>
  <si>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</si>
  <si>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</si>
  <si>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</si>
  <si>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</si>
  <si>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</si>
  <si>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</si>
  <si>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</si>
  <si>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</si>
  <si>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</si>
  <si>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</si>
  <si>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</si>
  <si>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</si>
  <si>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</si>
  <si>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</si>
  <si>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</si>
  <si>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</si>
  <si>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</si>
  <si>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</si>
  <si>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</si>
  <si>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</si>
  <si>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</si>
  <si>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</si>
  <si>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</si>
  <si>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</si>
  <si>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</si>
  <si>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</si>
  <si>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</si>
  <si>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</si>
  <si>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</si>
  <si>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</si>
  <si>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</si>
  <si>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</si>
  <si>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</si>
  <si>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</si>
  <si>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</si>
  <si>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</si>
  <si>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</si>
  <si>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</si>
  <si>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</si>
  <si>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</si>
  <si>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</si>
  <si>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</si>
  <si>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</si>
  <si>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</si>
  <si>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</si>
  <si>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</si>
  <si>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</si>
  <si>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</si>
  <si>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</si>
  <si>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</si>
  <si>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</si>
  <si>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</si>
  <si>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</si>
  <si>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</si>
  <si>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</si>
  <si>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</si>
  <si>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</si>
  <si>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</si>
  <si>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</si>
  <si>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</si>
  <si>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</si>
  <si>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</si>
  <si>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</si>
  <si>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</si>
  <si>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</si>
  <si>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</si>
  <si>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</si>
  <si>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</si>
  <si>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</si>
  <si>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</si>
  <si>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</si>
  <si>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</si>
  <si>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</si>
  <si>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</si>
  <si>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</si>
  <si>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</si>
  <si>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</si>
  <si>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</si>
  <si>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</si>
  <si>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</si>
  <si>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</si>
  <si>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</si>
  <si>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</si>
  <si>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</si>
  <si>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</si>
  <si>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</si>
  <si>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</si>
  <si>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</si>
  <si>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</si>
  <si>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</si>
  <si>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</si>
  <si>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</si>
  <si>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</si>
  <si>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</si>
  <si>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</si>
  <si>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</si>
  <si>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</si>
  <si>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</si>
  <si>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</si>
  <si>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</si>
  <si>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</si>
  <si>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</si>
  <si>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</si>
  <si>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</si>
  <si>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</si>
  <si>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</si>
  <si>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</si>
  <si>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</si>
  <si>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</si>
  <si>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</si>
  <si>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</si>
  <si>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</si>
  <si>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</si>
  <si>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</si>
  <si>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</si>
  <si>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</si>
  <si>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</si>
  <si>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</si>
  <si>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</si>
  <si>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</si>
  <si>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</si>
  <si>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</si>
  <si>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</si>
  <si>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</si>
  <si>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</si>
  <si>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</si>
  <si>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</si>
  <si>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</si>
  <si>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</si>
  <si>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</si>
  <si>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</si>
  <si>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</si>
  <si>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</si>
  <si>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</si>
  <si>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</si>
  <si>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</si>
  <si>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</si>
  <si>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</si>
  <si>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</si>
  <si>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</si>
  <si>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</si>
  <si>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</si>
  <si>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</si>
  <si>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</si>
  <si>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</si>
  <si>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</si>
  <si>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</si>
  <si>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</si>
  <si>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</si>
  <si>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</si>
  <si>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</si>
  <si>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</si>
  <si>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</si>
  <si>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</si>
  <si>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</si>
  <si>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</si>
  <si>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</si>
  <si>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</si>
  <si>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</si>
  <si>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</si>
  <si>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</si>
  <si>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</si>
  <si>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</si>
  <si>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</si>
  <si>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</si>
  <si>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</si>
  <si>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</si>
  <si>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</si>
  <si>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</si>
  <si>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</si>
  <si>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</si>
  <si>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</si>
  <si>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</si>
  <si>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</si>
  <si>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</si>
  <si>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</si>
  <si>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</si>
  <si>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</si>
  <si>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</si>
  <si>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</si>
  <si>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</si>
  <si>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</si>
  <si>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</si>
  <si>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</si>
  <si>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</si>
  <si>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</si>
  <si>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</si>
  <si>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</si>
  <si>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</si>
  <si>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</si>
  <si>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</si>
  <si>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</si>
  <si>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</si>
  <si>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</si>
  <si>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</si>
  <si>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</si>
  <si>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</si>
  <si>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</si>
  <si>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</si>
  <si>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</si>
  <si>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</si>
  <si>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</si>
  <si>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</si>
  <si>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</si>
  <si>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</si>
  <si>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</si>
  <si>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</si>
  <si>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</si>
  <si>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</si>
  <si>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</si>
  <si>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</si>
  <si>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</si>
  <si>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</si>
  <si>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</si>
  <si>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</si>
  <si>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</si>
  <si>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</si>
  <si>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</si>
  <si>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</si>
  <si>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</si>
  <si>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</si>
  <si>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</si>
  <si>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</si>
  <si>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</si>
  <si>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</si>
  <si>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</si>
  <si>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</si>
  <si>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</si>
  <si>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</si>
  <si>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</si>
  <si>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</si>
  <si>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</si>
  <si>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</si>
  <si>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</si>
  <si>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</si>
  <si>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</si>
  <si>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</si>
  <si>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</si>
  <si>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</si>
  <si>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</si>
  <si>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</si>
  <si>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</si>
  <si>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</si>
  <si>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</si>
  <si>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</si>
  <si>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</si>
  <si>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</si>
  <si>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</si>
  <si>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</si>
  <si>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</si>
  <si>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</si>
  <si>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</si>
  <si>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</si>
  <si>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</si>
  <si>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</si>
  <si>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</si>
  <si>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</si>
  <si>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</si>
  <si>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</si>
  <si>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</si>
  <si>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</si>
  <si>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</si>
  <si>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</si>
  <si>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</si>
  <si>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</si>
  <si>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</si>
  <si>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</si>
  <si>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</si>
  <si>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</si>
  <si>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</si>
  <si>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</si>
  <si>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</si>
  <si>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</si>
  <si>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</si>
  <si>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</si>
  <si>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</si>
  <si>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</si>
  <si>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</si>
  <si>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</si>
  <si>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</si>
  <si>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</si>
  <si>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</si>
  <si>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</si>
  <si>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</si>
  <si>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</si>
  <si>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</si>
  <si>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</si>
  <si>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</si>
  <si>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</si>
  <si>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</si>
  <si>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</si>
  <si>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</si>
  <si>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</si>
  <si>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</si>
  <si>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</si>
  <si>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</si>
  <si>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</si>
  <si>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</si>
  <si>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</si>
  <si>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</si>
  <si>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</si>
  <si>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</si>
  <si>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</si>
  <si>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</si>
  <si>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</si>
  <si>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</si>
  <si>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</si>
  <si>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</si>
  <si>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</si>
  <si>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</si>
  <si>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</si>
  <si>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</si>
  <si>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</si>
  <si>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</si>
  <si>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</si>
  <si>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</si>
  <si>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</si>
  <si>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</si>
  <si>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</si>
  <si>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</si>
  <si>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</si>
  <si>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</si>
  <si>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</si>
  <si>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</si>
  <si>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</si>
  <si>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</si>
  <si>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</si>
  <si>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</si>
  <si>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</si>
  <si>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</si>
  <si>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</si>
  <si>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</si>
  <si>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</si>
  <si>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</si>
  <si>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</si>
  <si>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</si>
  <si>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</si>
  <si>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</si>
  <si>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</si>
  <si>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</si>
  <si>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</si>
  <si>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</si>
  <si>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</si>
  <si>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</si>
  <si>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</si>
  <si>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</si>
  <si>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</si>
  <si>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</si>
  <si>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</si>
  <si>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</si>
  <si>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</si>
  <si>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</si>
  <si>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</si>
  <si>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</si>
  <si>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</si>
  <si>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</si>
  <si>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</si>
  <si>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</si>
  <si>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</si>
  <si>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</si>
  <si>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</si>
  <si>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</si>
  <si>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</si>
  <si>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</si>
  <si>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</si>
  <si>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</si>
  <si>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</si>
  <si>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</si>
  <si>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</si>
  <si>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</si>
  <si>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</si>
  <si>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</si>
  <si>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</si>
  <si>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</si>
  <si>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</si>
  <si>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</si>
  <si>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</si>
  <si>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</si>
  <si>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</si>
  <si>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</si>
  <si>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</si>
  <si>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</si>
  <si>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</si>
  <si>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</si>
  <si>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</si>
  <si>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</si>
  <si>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</si>
  <si>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</si>
  <si>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</si>
  <si>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</si>
  <si>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</si>
  <si>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</si>
  <si>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</si>
  <si>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</si>
  <si>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</si>
  <si>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</si>
  <si>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</si>
  <si>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</si>
  <si>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</si>
  <si>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</si>
  <si>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</si>
  <si>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</si>
  <si>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</si>
  <si>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</si>
  <si>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</si>
  <si>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</si>
  <si>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</si>
  <si>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</si>
  <si>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</si>
  <si>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</si>
  <si>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</si>
  <si>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</si>
  <si>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</si>
  <si>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</si>
  <si>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</si>
  <si>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</si>
  <si>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</si>
  <si>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</si>
  <si>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</si>
  <si>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</si>
  <si>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</si>
  <si>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</si>
  <si>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</si>
  <si>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</si>
  <si>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</si>
  <si>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</si>
  <si>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</si>
  <si>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</si>
  <si>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</si>
  <si>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</si>
  <si>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</si>
  <si>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</si>
  <si>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</si>
  <si>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</si>
  <si>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</si>
  <si>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</si>
  <si>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</si>
  <si>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</si>
  <si>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</si>
  <si>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</si>
  <si>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</si>
  <si>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</si>
  <si>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</si>
  <si>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</si>
  <si>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</si>
  <si>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</si>
  <si>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</si>
  <si>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</si>
  <si>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</si>
  <si>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</si>
  <si>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</si>
  <si>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</si>
  <si>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</si>
  <si>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</si>
  <si>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</si>
  <si>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</si>
  <si>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</si>
  <si>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</si>
  <si>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</si>
  <si>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</si>
  <si>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</si>
  <si>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</si>
  <si>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</si>
  <si>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</si>
  <si>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</si>
  <si>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</si>
  <si>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</si>
  <si>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</si>
  <si>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</si>
  <si>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</si>
  <si>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</si>
  <si>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</si>
  <si>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</si>
  <si>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</si>
  <si>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</si>
  <si>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</si>
  <si>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</si>
  <si>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</si>
  <si>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</si>
  <si>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</si>
  <si>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</si>
  <si>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</si>
  <si>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</si>
  <si>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</si>
  <si>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</si>
  <si>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</si>
  <si>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</si>
  <si>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</si>
  <si>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</si>
  <si>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</si>
  <si>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</si>
  <si>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</si>
  <si>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</si>
  <si>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</si>
  <si>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</si>
  <si>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</si>
  <si>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</si>
  <si>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</si>
  <si>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</si>
  <si>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</si>
  <si>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</si>
  <si>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</si>
  <si>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</si>
  <si>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</si>
  <si>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</si>
  <si>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</si>
  <si>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</si>
  <si>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</si>
  <si>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</si>
  <si>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</si>
  <si>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</si>
  <si>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</si>
  <si>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</si>
  <si>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</si>
  <si>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</si>
  <si>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</si>
  <si>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</si>
  <si>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</si>
  <si>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</si>
  <si>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</si>
  <si>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</si>
  <si>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</si>
  <si>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</si>
  <si>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</si>
  <si>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</si>
  <si>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</si>
  <si>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</si>
  <si>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</si>
  <si>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</si>
  <si>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</si>
  <si>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</si>
  <si>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</si>
  <si>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</si>
  <si>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</si>
  <si>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</si>
  <si>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</si>
  <si>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</si>
  <si>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</si>
  <si>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</si>
  <si>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</si>
  <si>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</si>
  <si>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</si>
  <si>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</si>
  <si>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</si>
  <si>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</si>
  <si>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</si>
  <si>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</si>
  <si>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</si>
  <si>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</si>
  <si>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</si>
  <si>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</si>
  <si>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</si>
  <si>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</si>
  <si>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</si>
  <si>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</si>
  <si>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</si>
  <si>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</si>
  <si>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</si>
  <si>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</si>
  <si>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</si>
  <si>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</si>
  <si>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</si>
  <si>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</si>
  <si>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</si>
  <si>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</si>
  <si>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</si>
  <si>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</si>
  <si>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</si>
  <si>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</si>
  <si>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</si>
  <si>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</si>
  <si>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</si>
  <si>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</si>
  <si>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</si>
  <si>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</si>
  <si>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</si>
  <si>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</si>
  <si>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</si>
  <si>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</si>
  <si>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</si>
  <si>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</si>
  <si>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</si>
  <si>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</si>
  <si>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</si>
  <si>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</si>
  <si>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</si>
  <si>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</si>
  <si>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</si>
  <si>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</si>
  <si>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</si>
  <si>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</si>
  <si>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</si>
  <si>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</si>
  <si>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</si>
  <si>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</si>
  <si>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</si>
  <si>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</si>
  <si>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</si>
  <si>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</si>
  <si>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</si>
  <si>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</si>
  <si>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</si>
  <si>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</si>
  <si>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</si>
  <si>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</si>
  <si>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</si>
  <si>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</si>
  <si>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</si>
  <si>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</si>
  <si>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</si>
  <si>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</si>
  <si>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</si>
  <si>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</si>
  <si>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</si>
  <si>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</si>
  <si>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</si>
  <si>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</si>
  <si>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</si>
  <si>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</si>
  <si>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</si>
  <si>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</si>
  <si>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</si>
  <si>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</si>
  <si>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</si>
  <si>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</si>
  <si>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</si>
  <si>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</si>
  <si>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</si>
  <si>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</si>
  <si>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</si>
  <si>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</si>
  <si>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</si>
  <si>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</si>
  <si>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</si>
  <si>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</si>
  <si>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</si>
  <si>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</si>
  <si>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</si>
  <si>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</si>
  <si>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</si>
  <si>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</si>
  <si>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</si>
  <si>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</si>
  <si>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</si>
  <si>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</si>
  <si>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</si>
  <si>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</si>
  <si>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</si>
  <si>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</si>
  <si>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</si>
  <si>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</si>
  <si>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</si>
  <si>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</si>
  <si>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</si>
  <si>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</si>
  <si>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</si>
  <si>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</si>
  <si>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</si>
  <si>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</si>
  <si>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</si>
  <si>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</si>
  <si>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</si>
  <si>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</si>
  <si>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</si>
  <si>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</si>
  <si>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</si>
  <si>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</si>
  <si>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</si>
  <si>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</si>
  <si>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</si>
  <si>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</si>
  <si>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</si>
  <si>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</si>
  <si>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</si>
  <si>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</si>
  <si>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</si>
  <si>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</si>
  <si>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</si>
  <si>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</si>
  <si>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</si>
  <si>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</si>
  <si>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</si>
  <si>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</si>
  <si>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</si>
  <si>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</si>
  <si>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</si>
  <si>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</si>
  <si>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</si>
  <si>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</si>
  <si>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</si>
  <si>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</si>
  <si>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</si>
  <si>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</si>
  <si>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</si>
  <si>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</si>
  <si>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</si>
  <si>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</si>
  <si>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</si>
  <si>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</si>
  <si>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</si>
  <si>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</si>
  <si>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</si>
  <si>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</si>
  <si>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</si>
  <si>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</si>
  <si>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</si>
  <si>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</si>
  <si>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</si>
  <si>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</si>
  <si>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</si>
  <si>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</si>
  <si>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</si>
  <si>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</si>
  <si>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</si>
  <si>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</si>
  <si>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</si>
  <si>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</si>
  <si>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</si>
  <si>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</si>
  <si>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</si>
  <si>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</si>
  <si>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</si>
  <si>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</si>
  <si>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</si>
  <si>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</si>
  <si>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</si>
  <si>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</si>
  <si>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</si>
  <si>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</si>
  <si>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</si>
  <si>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</si>
  <si>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</si>
  <si>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</si>
  <si>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</si>
  <si>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</si>
  <si>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</si>
  <si>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</si>
  <si>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</si>
  <si>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</si>
  <si>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</si>
  <si>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</si>
  <si>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</si>
  <si>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</si>
  <si>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</si>
  <si>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</si>
  <si>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</si>
  <si>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</si>
  <si>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</si>
  <si>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</si>
  <si>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</si>
  <si>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</si>
  <si>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</si>
  <si>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</si>
  <si>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</si>
  <si>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</si>
  <si>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</si>
  <si>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</si>
  <si>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</si>
  <si>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</si>
  <si>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</si>
  <si>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</si>
  <si>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</si>
  <si>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</si>
  <si>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</si>
  <si>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</si>
  <si>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</si>
  <si>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</si>
  <si>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</si>
  <si>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</si>
  <si>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</si>
  <si>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</si>
  <si>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</si>
  <si>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</si>
  <si>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</si>
  <si>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</si>
  <si>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</si>
  <si>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</si>
  <si>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</si>
  <si>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</si>
  <si>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</si>
  <si>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</si>
  <si>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</si>
  <si>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</si>
  <si>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</si>
  <si>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</si>
  <si>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</si>
  <si>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</si>
  <si>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</si>
  <si>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</si>
  <si>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</si>
  <si>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</si>
  <si>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</si>
  <si>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</si>
  <si>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</si>
  <si>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</si>
  <si>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</si>
  <si>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</si>
  <si>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</si>
  <si>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</si>
  <si>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</si>
  <si>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</si>
  <si>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</si>
  <si>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</si>
  <si>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</si>
  <si>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</si>
  <si>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</si>
  <si>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</si>
  <si>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</si>
  <si>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</si>
  <si>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</si>
  <si>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</si>
  <si>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</si>
  <si>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</si>
  <si>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</si>
  <si>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</si>
  <si>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</si>
  <si>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</si>
  <si>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</si>
  <si>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</si>
  <si>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</si>
  <si>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</si>
  <si>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</si>
  <si>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</si>
  <si>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</si>
  <si>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</si>
  <si>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</si>
  <si>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</si>
  <si>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</si>
  <si>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</si>
  <si>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</si>
  <si>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</si>
  <si>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</si>
  <si>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</si>
  <si>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</si>
  <si>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</si>
  <si>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</si>
  <si>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</si>
  <si>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</si>
  <si>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</si>
  <si>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</si>
  <si>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</si>
  <si>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</si>
  <si>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</si>
  <si>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</si>
  <si>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</si>
  <si>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</si>
  <si>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</si>
  <si>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</si>
  <si>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</si>
  <si>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</si>
  <si>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</si>
  <si>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</si>
  <si>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</si>
  <si>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</si>
  <si>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</si>
  <si>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</si>
  <si>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</si>
  <si>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</si>
  <si>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</si>
  <si>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</si>
  <si>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</si>
  <si>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</si>
  <si>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</si>
  <si>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</si>
  <si>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</si>
  <si>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</si>
  <si>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</si>
  <si>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</si>
  <si>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</si>
  <si>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</si>
  <si>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</si>
  <si>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</si>
  <si>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</si>
  <si>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</si>
  <si>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</si>
  <si>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</si>
  <si>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</si>
  <si>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</si>
  <si>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</si>
  <si>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</si>
  <si>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</si>
  <si>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</si>
  <si>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</si>
  <si>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</si>
  <si>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</si>
  <si>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</si>
  <si>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</si>
  <si>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</si>
  <si>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</si>
  <si>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</si>
  <si>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</si>
  <si>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</si>
  <si>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</si>
  <si>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</si>
  <si>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</si>
  <si>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</si>
  <si>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</si>
  <si>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</si>
  <si>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</si>
  <si>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</si>
  <si>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</si>
  <si>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</si>
  <si>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</si>
  <si>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</si>
  <si>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</si>
  <si>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</si>
  <si>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</si>
  <si>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</si>
  <si>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</si>
  <si>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</si>
  <si>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</si>
  <si>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</si>
  <si>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</si>
  <si>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</si>
  <si>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</si>
  <si>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</si>
  <si>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</si>
  <si>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</si>
  <si>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</si>
  <si>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</si>
  <si>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</si>
  <si>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</si>
  <si>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</si>
  <si>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</si>
  <si>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</si>
  <si>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</si>
  <si>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</si>
  <si>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</si>
  <si>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</si>
  <si>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</si>
  <si>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</si>
  <si>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</si>
  <si>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</si>
  <si>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</si>
  <si>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</si>
  <si>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</si>
  <si>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</si>
  <si>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</si>
  <si>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</si>
  <si>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</si>
  <si>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</si>
  <si>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</si>
  <si>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</si>
  <si>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</si>
  <si>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</si>
  <si>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</si>
  <si>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</si>
  <si>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</si>
  <si>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</si>
  <si>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</si>
  <si>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</si>
  <si>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</si>
  <si>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</si>
  <si>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</si>
  <si>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</si>
  <si>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</si>
  <si>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</si>
  <si>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</si>
  <si>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</si>
  <si>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</si>
  <si>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</si>
  <si>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</si>
  <si>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</si>
  <si>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</si>
  <si>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</si>
  <si>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</si>
  <si>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</si>
  <si>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</si>
  <si>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</si>
  <si>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</si>
  <si>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</si>
  <si>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</si>
  <si>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</si>
  <si>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</si>
  <si>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</si>
  <si>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</si>
  <si>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</si>
  <si>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</si>
  <si>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</si>
  <si>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</si>
  <si>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</si>
  <si>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</si>
  <si>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</si>
  <si>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</si>
  <si>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</si>
  <si>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</si>
  <si>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</si>
  <si>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</si>
  <si>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</si>
  <si>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</si>
  <si>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</si>
  <si>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</si>
  <si>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</si>
  <si>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</si>
  <si>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</si>
  <si>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</si>
  <si>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</si>
  <si>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</si>
  <si>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</si>
  <si>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</si>
  <si>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</si>
  <si>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</si>
  <si>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</si>
  <si>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</si>
  <si>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</si>
  <si>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</si>
  <si>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</si>
  <si>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</si>
  <si>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</si>
  <si>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</si>
  <si>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</si>
  <si>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</si>
  <si>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</si>
  <si>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</si>
  <si>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</si>
  <si>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</si>
  <si>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</si>
  <si>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</si>
  <si>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</si>
  <si>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</si>
  <si>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</si>
  <si>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</si>
  <si>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</si>
  <si>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</si>
  <si>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</si>
  <si>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</si>
  <si>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</si>
  <si>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</si>
  <si>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</si>
  <si>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</si>
  <si>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</si>
  <si>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</si>
  <si>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</si>
  <si>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</si>
  <si>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</si>
  <si>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</si>
  <si>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</si>
  <si>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</si>
  <si>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</si>
  <si>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</si>
  <si>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</si>
  <si>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</si>
  <si>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</si>
  <si>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</si>
  <si>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</si>
  <si>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</si>
  <si>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</si>
  <si>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</si>
  <si>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</si>
  <si>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</si>
  <si>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</si>
  <si>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</si>
  <si>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</si>
  <si>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</si>
  <si>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</si>
  <si>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</si>
  <si>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</si>
  <si>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</si>
  <si>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</si>
  <si>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</si>
  <si>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</si>
  <si>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</si>
  <si>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</si>
  <si>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</si>
  <si>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</si>
  <si>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</si>
  <si>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</si>
  <si>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</si>
  <si>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</si>
  <si>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</si>
  <si>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</si>
  <si>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</si>
  <si>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</si>
  <si>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</si>
  <si>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</si>
  <si>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</si>
  <si>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</si>
  <si>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</si>
  <si>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</si>
  <si>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</si>
  <si>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</si>
  <si>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</si>
  <si>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</si>
  <si>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</si>
  <si>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</si>
  <si>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</si>
  <si>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</si>
  <si>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</si>
  <si>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</si>
  <si>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</si>
  <si>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</si>
  <si>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</si>
  <si>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</si>
  <si>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</si>
  <si>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</si>
  <si>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</si>
  <si>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</si>
  <si>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</si>
  <si>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</si>
  <si>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</si>
  <si>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</si>
  <si>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</si>
  <si>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</si>
  <si>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</si>
  <si>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</si>
  <si>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</si>
  <si>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</si>
  <si>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</si>
  <si>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</si>
  <si>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</si>
  <si>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</si>
  <si>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</si>
  <si>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</si>
  <si>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</si>
  <si>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</si>
  <si>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</si>
  <si>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</si>
  <si>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</si>
  <si>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</si>
  <si>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</si>
  <si>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</si>
  <si>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</si>
  <si>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</si>
  <si>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</si>
  <si>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</si>
  <si>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</si>
  <si>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</si>
  <si>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</si>
  <si>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</si>
  <si>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</si>
  <si>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</si>
  <si>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</si>
  <si>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</si>
  <si>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</si>
  <si>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</si>
  <si>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</si>
  <si>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</si>
  <si>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</si>
  <si>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</si>
  <si>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</si>
  <si>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</si>
  <si>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</si>
  <si>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</si>
  <si>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</si>
  <si>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</si>
  <si>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</si>
  <si>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</si>
  <si>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</si>
  <si>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</si>
  <si>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</si>
  <si>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</si>
  <si>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</si>
  <si>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</si>
  <si>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</si>
  <si>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</si>
  <si>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</si>
  <si>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</si>
  <si>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</si>
  <si>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</si>
  <si>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</si>
  <si>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</si>
  <si>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</si>
  <si>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</si>
  <si>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</si>
  <si>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</si>
  <si>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</si>
  <si>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</si>
  <si>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</si>
  <si>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</si>
  <si>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</si>
  <si>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</si>
  <si>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</si>
  <si>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</si>
  <si>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</si>
  <si>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</si>
  <si>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</si>
  <si>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</si>
  <si>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</si>
  <si>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</si>
  <si>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</si>
  <si>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</si>
  <si>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</si>
  <si>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</si>
  <si>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</si>
  <si>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</si>
  <si>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</si>
  <si>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</si>
  <si>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</si>
  <si>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</si>
  <si>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</si>
  <si>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</si>
  <si>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</si>
  <si>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</si>
  <si>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</si>
  <si>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</si>
  <si>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</si>
  <si>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</si>
  <si>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</si>
  <si>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</si>
  <si>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</si>
  <si>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</si>
  <si>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</si>
  <si>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</si>
  <si>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</si>
  <si>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</si>
  <si>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</si>
  <si>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</si>
  <si>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</si>
  <si>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</si>
  <si>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</si>
  <si>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</si>
  <si>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</si>
  <si>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</si>
  <si>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</si>
  <si>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</si>
  <si>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</si>
  <si>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</si>
  <si>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</si>
  <si>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</si>
  <si>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</si>
  <si>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</si>
  <si>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</si>
  <si>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</si>
  <si>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</si>
  <si>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</si>
  <si>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</si>
  <si>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</si>
  <si>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</si>
  <si>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</si>
  <si>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</si>
  <si>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</si>
  <si>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</si>
  <si>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</si>
  <si>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</si>
  <si>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</si>
  <si>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</si>
  <si>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</si>
  <si>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</si>
  <si>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</si>
  <si>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</si>
  <si>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</si>
  <si>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</si>
  <si>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</si>
  <si>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</si>
  <si>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</si>
  <si>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</si>
  <si>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</si>
  <si>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</si>
  <si>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</si>
  <si>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</si>
  <si>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</si>
  <si>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</si>
  <si>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</si>
  <si>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</si>
  <si>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</si>
  <si>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</si>
  <si>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</si>
  <si>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</si>
  <si>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</si>
  <si>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</si>
  <si>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</si>
  <si>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</si>
  <si>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</si>
  <si>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</si>
  <si>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</si>
  <si>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</si>
  <si>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</si>
  <si>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</si>
  <si>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</si>
  <si>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</si>
  <si>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</si>
  <si>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</si>
  <si>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</si>
  <si>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</si>
  <si>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</si>
  <si>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</si>
  <si>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</si>
  <si>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</si>
  <si>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</si>
  <si>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</si>
  <si>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</si>
  <si>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</si>
  <si>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</si>
  <si>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</si>
  <si>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</si>
  <si>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</si>
  <si>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</si>
  <si>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</si>
  <si>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</si>
  <si>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</si>
  <si>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</si>
  <si>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</si>
  <si>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</si>
  <si>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</si>
  <si>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</si>
  <si>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</si>
  <si>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</si>
  <si>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</si>
  <si>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</si>
  <si>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</si>
  <si>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</si>
  <si>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</si>
  <si>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</si>
  <si>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</si>
  <si>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</si>
  <si>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</si>
  <si>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</si>
  <si>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</si>
  <si>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</si>
  <si>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</si>
  <si>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</si>
  <si>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</si>
  <si>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</si>
  <si>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</si>
  <si>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</si>
  <si>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</si>
  <si>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</si>
  <si>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</si>
  <si>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</si>
  <si>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</si>
  <si>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</si>
  <si>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</si>
  <si>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</si>
  <si>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</si>
  <si>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</si>
  <si>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</si>
  <si>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</si>
  <si>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</si>
  <si>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</si>
  <si>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</si>
  <si>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</si>
  <si>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</si>
  <si>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</si>
  <si>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</si>
  <si>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</si>
  <si>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</si>
  <si>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</si>
  <si>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</si>
  <si>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</si>
  <si>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</si>
  <si>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</si>
  <si>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</si>
  <si>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</si>
  <si>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</si>
  <si>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</si>
  <si>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</si>
  <si>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</si>
  <si>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</si>
  <si>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</si>
  <si>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</si>
  <si>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</si>
  <si>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</si>
  <si>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</si>
  <si>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</si>
  <si>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</si>
  <si>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</si>
  <si>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</si>
  <si>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</si>
  <si>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</si>
  <si>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</si>
  <si>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</si>
  <si>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</si>
  <si>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</si>
  <si>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</si>
  <si>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</si>
  <si>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</si>
  <si>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</si>
  <si>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</si>
  <si>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</si>
  <si>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</si>
  <si>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</si>
  <si>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</si>
  <si>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</si>
  <si>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</si>
  <si>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</si>
  <si>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</si>
  <si>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</si>
  <si>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</si>
  <si>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</si>
  <si>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</si>
  <si>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</si>
  <si>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</si>
  <si>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</si>
  <si>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</si>
  <si>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</si>
  <si>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</si>
  <si>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</si>
  <si>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</si>
  <si>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</si>
  <si>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</si>
  <si>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</si>
  <si>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</si>
  <si>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</si>
  <si>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</si>
  <si>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</si>
  <si>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</si>
  <si>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</si>
  <si>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</si>
  <si>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</si>
  <si>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</si>
  <si>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</si>
  <si>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</si>
  <si>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</si>
  <si>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</si>
  <si>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</si>
  <si>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</si>
  <si>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</si>
  <si>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</si>
  <si>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</si>
  <si>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</si>
  <si>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</si>
  <si>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</si>
  <si>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</si>
  <si>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</si>
  <si>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</si>
  <si>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</si>
  <si>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</si>
  <si>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</si>
  <si>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</si>
  <si>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</si>
  <si>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</si>
  <si>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</si>
  <si>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</si>
  <si>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</si>
  <si>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</si>
  <si>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</si>
  <si>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</si>
  <si>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</si>
  <si>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</si>
  <si>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</si>
  <si>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</si>
  <si>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</si>
  <si>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</si>
  <si>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</si>
  <si>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</si>
  <si>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</si>
  <si>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</si>
  <si>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</si>
  <si>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</si>
  <si>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</si>
  <si>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</si>
  <si>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</si>
  <si>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</si>
  <si>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</si>
  <si>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</si>
  <si>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</si>
  <si>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</si>
  <si>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</si>
  <si>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</si>
  <si>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</si>
  <si>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</si>
  <si>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</si>
  <si>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</si>
  <si>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</si>
  <si>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</si>
  <si>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</si>
  <si>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</si>
  <si>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</si>
  <si>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</si>
  <si>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</si>
  <si>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</si>
  <si>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</si>
  <si>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</si>
  <si>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</si>
  <si>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</si>
  <si>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</si>
  <si>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</si>
  <si>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</si>
  <si>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</si>
  <si>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</si>
  <si>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</si>
  <si>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</si>
  <si>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</si>
  <si>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</si>
  <si>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</si>
  <si>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</si>
  <si>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</si>
  <si>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</si>
  <si>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</si>
  <si>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</si>
  <si>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</si>
  <si>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</si>
  <si>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</si>
  <si>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</si>
  <si>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</si>
  <si>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</si>
  <si>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</si>
  <si>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</si>
  <si>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</si>
  <si>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</si>
  <si>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</si>
  <si>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</si>
  <si>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</si>
  <si>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</si>
  <si>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</si>
  <si>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</si>
  <si>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</si>
  <si>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</si>
  <si>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</si>
  <si>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</si>
  <si>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</si>
  <si>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</si>
  <si>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</si>
  <si>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</si>
  <si>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</si>
  <si>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</si>
  <si>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</si>
  <si>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</si>
  <si>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</si>
  <si>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</si>
  <si>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</si>
  <si>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</si>
  <si>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</si>
  <si>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</si>
  <si>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</si>
  <si>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</si>
  <si>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</si>
  <si>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</si>
  <si>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</si>
  <si>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</si>
  <si>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</si>
  <si>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</si>
  <si>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</si>
  <si>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</si>
  <si>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</si>
  <si>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</si>
  <si>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</si>
  <si>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</si>
  <si>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</si>
  <si>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</si>
  <si>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</si>
  <si>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</si>
  <si>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</si>
  <si>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</si>
  <si>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</si>
  <si>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</si>
  <si>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</si>
  <si>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</si>
  <si>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</si>
  <si>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</si>
  <si>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</si>
  <si>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</si>
  <si>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</si>
  <si>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</si>
  <si>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</si>
  <si>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</si>
  <si>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</si>
  <si>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</si>
  <si>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</si>
  <si>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</si>
  <si>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</si>
  <si>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</si>
  <si>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</si>
  <si>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</si>
  <si>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</si>
  <si>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</si>
  <si>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</si>
  <si>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</si>
  <si>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</si>
  <si>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</si>
  <si>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</si>
  <si>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</si>
  <si>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</si>
  <si>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</si>
  <si>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</si>
  <si>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</si>
  <si>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</si>
  <si>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</si>
  <si>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</si>
  <si>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</si>
  <si>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</si>
  <si>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</si>
  <si>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</si>
  <si>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</si>
  <si>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</si>
  <si>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</si>
  <si>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</si>
  <si>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</si>
  <si>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</si>
  <si>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</si>
  <si>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</si>
  <si>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</si>
  <si>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</si>
  <si>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</si>
  <si>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</si>
  <si>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</si>
  <si>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</si>
  <si>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</si>
  <si>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</si>
  <si>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</si>
  <si>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</si>
  <si>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</si>
  <si>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</si>
  <si>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</si>
  <si>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</si>
  <si>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</si>
  <si>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</si>
  <si>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</si>
  <si>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</si>
  <si>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</si>
  <si>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</si>
  <si>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</si>
  <si>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</si>
  <si>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</si>
  <si>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</si>
  <si>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</si>
  <si>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</si>
  <si>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</si>
  <si>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</si>
  <si>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</si>
  <si>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</si>
  <si>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</si>
  <si>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</si>
  <si>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</si>
  <si>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</si>
  <si>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</si>
  <si>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</si>
  <si>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</si>
  <si>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</si>
  <si>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</si>
  <si>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</si>
  <si>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</si>
  <si>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</si>
  <si>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</si>
  <si>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</si>
  <si>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</si>
  <si>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</si>
  <si>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</si>
  <si>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</si>
  <si>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</si>
  <si>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</si>
  <si>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</si>
  <si>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</si>
  <si>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</si>
  <si>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</si>
  <si>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</si>
  <si>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</si>
  <si>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</si>
  <si>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</si>
  <si>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</si>
  <si>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</si>
  <si>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</si>
  <si>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</si>
  <si>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</si>
  <si>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</si>
  <si>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</si>
  <si>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</si>
  <si>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</si>
  <si>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</si>
  <si>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</si>
  <si>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</si>
  <si>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</si>
  <si>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</si>
  <si>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</si>
  <si>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</si>
  <si>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</si>
  <si>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</si>
  <si>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</si>
  <si>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</si>
  <si>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</si>
  <si>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</si>
  <si>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</si>
  <si>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</si>
  <si>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</si>
  <si>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</si>
  <si>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</si>
  <si>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</si>
  <si>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</si>
  <si>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</si>
  <si>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</si>
  <si>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</si>
  <si>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</si>
  <si>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</si>
  <si>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</si>
  <si>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</si>
  <si>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</si>
  <si>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</si>
  <si>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</si>
  <si>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</si>
  <si>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</si>
  <si>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</si>
  <si>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</si>
  <si>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</si>
  <si>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</si>
  <si>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</si>
  <si>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</si>
  <si>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</si>
  <si>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</si>
  <si>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</si>
  <si>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</si>
  <si>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</si>
  <si>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</si>
  <si>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</si>
  <si>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</si>
  <si>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</si>
  <si>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</si>
  <si>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</si>
  <si>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</si>
  <si>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</si>
  <si>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</si>
  <si>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</si>
  <si>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</si>
  <si>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</si>
  <si>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</si>
  <si>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</si>
  <si>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</si>
  <si>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</si>
  <si>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</si>
  <si>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</si>
  <si>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</si>
  <si>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</si>
  <si>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</si>
  <si>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</si>
  <si>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</si>
  <si>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</si>
  <si>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</si>
  <si>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</si>
  <si>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</si>
  <si>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</si>
  <si>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</si>
  <si>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</si>
  <si>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</si>
  <si>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</si>
  <si>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</si>
  <si>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</si>
  <si>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</si>
  <si>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</si>
  <si>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</si>
  <si>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</si>
  <si>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</si>
  <si>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</si>
  <si>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</si>
  <si>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</si>
  <si>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</si>
  <si>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</si>
  <si>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</si>
  <si>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</si>
  <si>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</si>
  <si>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</si>
  <si>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</si>
  <si>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</si>
  <si>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</si>
  <si>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</si>
  <si>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</si>
  <si>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</si>
  <si>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</si>
  <si>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</si>
  <si>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</si>
  <si>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</si>
  <si>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</si>
  <si>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</si>
  <si>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</si>
  <si>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</si>
  <si>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</si>
  <si>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</si>
  <si>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</si>
  <si>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</si>
  <si>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</si>
  <si>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</si>
  <si>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</si>
  <si>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</si>
  <si>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</si>
  <si>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</si>
  <si>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</si>
  <si>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</si>
  <si>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</si>
  <si>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</si>
  <si>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</si>
  <si>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</si>
  <si>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</si>
  <si>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</si>
  <si>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</si>
  <si>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</si>
  <si>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</si>
  <si>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</si>
  <si>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</si>
  <si>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</si>
  <si>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</si>
  <si>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</si>
  <si>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</si>
  <si>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</si>
  <si>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</si>
  <si>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</si>
  <si>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</si>
  <si>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</si>
  <si>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</si>
  <si>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</si>
  <si>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</si>
  <si>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</si>
  <si>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</si>
  <si>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</si>
  <si>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</si>
  <si>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</si>
  <si>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</si>
  <si>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</si>
  <si>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</si>
  <si>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</si>
  <si>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</si>
  <si>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</si>
  <si>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</si>
  <si>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</si>
  <si>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</si>
  <si>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</si>
  <si>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</si>
  <si>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</si>
  <si>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</si>
  <si>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</si>
  <si>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</si>
  <si>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</si>
  <si>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</si>
  <si>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</si>
  <si>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</si>
  <si>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</si>
  <si>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</si>
  <si>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</si>
  <si>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</si>
  <si>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</si>
  <si>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</si>
  <si>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</si>
  <si>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</si>
  <si>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</si>
  <si>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</si>
  <si>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</si>
  <si>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</si>
  <si>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</si>
  <si>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</si>
  <si>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</si>
  <si>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</si>
  <si>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</si>
  <si>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</si>
  <si>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</si>
  <si>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</si>
  <si>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</si>
  <si>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</si>
  <si>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</si>
  <si>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</si>
  <si>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</si>
  <si>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</si>
  <si>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</si>
  <si>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</si>
  <si>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</si>
  <si>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</si>
  <si>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</si>
  <si>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</si>
  <si>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</si>
  <si>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</si>
  <si>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</si>
  <si>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</si>
  <si>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</si>
  <si>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</si>
  <si>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</si>
  <si>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</si>
  <si>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</si>
  <si>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</si>
  <si>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</si>
  <si>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</si>
  <si>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</si>
  <si>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</si>
  <si>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</si>
  <si>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</si>
  <si>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</si>
  <si>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</si>
  <si>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</si>
  <si>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</si>
  <si>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</si>
  <si>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</si>
  <si>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</si>
  <si>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</si>
  <si>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</si>
  <si>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</si>
  <si>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</si>
  <si>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</si>
  <si>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</si>
  <si>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</si>
  <si>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</si>
  <si>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</si>
  <si>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</si>
  <si>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</si>
  <si>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</si>
  <si>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</si>
  <si>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</si>
  <si>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</si>
  <si>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</si>
  <si>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</si>
  <si>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</si>
  <si>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</si>
  <si>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</si>
  <si>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</si>
  <si>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</si>
  <si>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</si>
  <si>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</si>
  <si>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</si>
  <si>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</si>
  <si>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</si>
  <si>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</si>
  <si>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</si>
  <si>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</si>
  <si>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</si>
  <si>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</si>
  <si>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</si>
  <si>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</si>
  <si>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</si>
  <si>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</si>
  <si>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</si>
  <si>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</si>
  <si>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</si>
  <si>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</si>
  <si>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</si>
  <si>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</si>
  <si>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</si>
  <si>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</si>
  <si>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</si>
  <si>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</si>
  <si>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</si>
  <si>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</si>
  <si>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</si>
  <si>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</si>
  <si>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</si>
  <si>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</si>
  <si>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</si>
  <si>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</si>
  <si>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</si>
  <si>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</si>
  <si>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</si>
  <si>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</si>
  <si>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</si>
  <si>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</si>
  <si>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</si>
  <si>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</si>
  <si>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</si>
  <si>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</si>
  <si>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</si>
  <si>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</si>
  <si>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</si>
  <si>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</si>
  <si>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</si>
  <si>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</si>
  <si>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</si>
  <si>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</si>
  <si>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</si>
  <si>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</si>
  <si>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</si>
  <si>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</si>
  <si>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</si>
  <si>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</si>
  <si>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</si>
  <si>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</si>
  <si>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</si>
  <si>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</si>
  <si>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</si>
  <si>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</si>
  <si>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</si>
  <si>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</si>
  <si>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</si>
  <si>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</si>
  <si>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</si>
  <si>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</si>
  <si>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</si>
  <si>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</si>
  <si>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</si>
  <si>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</si>
  <si>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</si>
  <si>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</si>
  <si>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</si>
  <si>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</si>
  <si>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</si>
  <si>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</si>
  <si>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</si>
  <si>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</si>
  <si>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</si>
  <si>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</si>
  <si>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</si>
  <si>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</si>
  <si>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</si>
  <si>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</si>
  <si>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</si>
  <si>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</si>
  <si>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</si>
  <si>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</si>
  <si>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</si>
  <si>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</si>
  <si>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</si>
  <si>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</si>
  <si>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</si>
  <si>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</si>
  <si>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</si>
  <si>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</si>
  <si>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</si>
  <si>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</si>
  <si>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</si>
  <si>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</si>
  <si>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</si>
  <si>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</si>
  <si>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</si>
  <si>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</si>
  <si>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</si>
  <si>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</si>
  <si>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</si>
  <si>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</si>
  <si>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</si>
  <si>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</si>
  <si>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</si>
  <si>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</si>
  <si>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</si>
  <si>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</si>
  <si>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</si>
  <si>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</si>
  <si>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</si>
  <si>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</si>
  <si>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</si>
  <si>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</si>
  <si>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</si>
  <si>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</si>
  <si>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</si>
  <si>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</si>
  <si>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</si>
  <si>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</si>
  <si>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</si>
  <si>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</si>
  <si>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</si>
  <si>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</si>
  <si>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</si>
  <si>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</si>
  <si>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</si>
  <si>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</si>
  <si>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</si>
  <si>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</si>
  <si>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</si>
  <si>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</si>
  <si>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</si>
  <si>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</si>
  <si>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</si>
  <si>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</si>
  <si>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</si>
  <si>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</si>
  <si>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</si>
  <si>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</si>
  <si>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</si>
  <si>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</si>
  <si>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</si>
  <si>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</si>
  <si>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</si>
  <si>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</si>
  <si>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</si>
  <si>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</si>
  <si>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</si>
  <si>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</si>
  <si>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</si>
  <si>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</si>
  <si>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</si>
  <si>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</si>
  <si>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</si>
  <si>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</si>
  <si>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</si>
  <si>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</si>
  <si>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</si>
  <si>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</si>
  <si>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</si>
  <si>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</si>
  <si>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</si>
  <si>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</si>
  <si>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</si>
  <si>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</si>
  <si>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</si>
  <si>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</si>
  <si>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</si>
  <si>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</si>
  <si>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</si>
  <si>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</si>
  <si>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</si>
  <si>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</si>
  <si>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</si>
  <si>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</si>
  <si>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</si>
  <si>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</si>
  <si>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</si>
  <si>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</si>
  <si>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</si>
  <si>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</si>
  <si>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</si>
  <si>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</si>
  <si>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</si>
  <si>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</si>
  <si>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</si>
  <si>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</si>
  <si>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</si>
  <si>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</si>
  <si>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</si>
  <si>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</si>
  <si>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</si>
  <si>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</si>
  <si>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</si>
  <si>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</si>
  <si>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</si>
  <si>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</si>
  <si>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</si>
  <si>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</si>
  <si>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</si>
  <si>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</si>
  <si>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</si>
  <si>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</si>
  <si>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</si>
  <si>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</si>
  <si>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</si>
  <si>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</si>
  <si>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</si>
  <si>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</si>
  <si>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</si>
  <si>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</si>
  <si>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</si>
  <si>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</si>
  <si>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</si>
  <si>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</si>
  <si>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</si>
  <si>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</si>
  <si>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</si>
  <si>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</si>
  <si>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</si>
  <si>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</si>
  <si>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</si>
  <si>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</si>
  <si>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</si>
  <si>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</si>
  <si>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</si>
  <si>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</si>
  <si>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</si>
  <si>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</si>
  <si>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</si>
  <si>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</si>
  <si>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</si>
  <si>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</si>
  <si>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</si>
  <si>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</si>
  <si>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</si>
  <si>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</si>
  <si>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</si>
  <si>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</si>
  <si>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</si>
  <si>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</si>
  <si>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</si>
  <si>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</si>
  <si>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</si>
  <si>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</si>
  <si>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</si>
  <si>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</si>
  <si>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</si>
  <si>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</si>
  <si>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</si>
  <si>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</si>
  <si>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</si>
  <si>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</si>
  <si>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</si>
  <si>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</si>
  <si>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</si>
  <si>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</si>
  <si>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</si>
  <si>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</si>
  <si>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</si>
  <si>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</si>
  <si>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</si>
  <si>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</si>
  <si>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</si>
  <si>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</si>
  <si>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</si>
  <si>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</si>
  <si>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</si>
  <si>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</si>
  <si>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</si>
  <si>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</si>
  <si>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</si>
  <si>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</si>
  <si>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</si>
  <si>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</si>
  <si>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</si>
  <si>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</si>
  <si>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</si>
  <si>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</si>
  <si>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</si>
  <si>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</si>
  <si>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</si>
  <si>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</si>
  <si>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</si>
  <si>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</si>
  <si>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</si>
  <si>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</si>
  <si>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</si>
  <si>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</si>
  <si>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</si>
  <si>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</si>
  <si>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</si>
  <si>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</si>
  <si>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</si>
  <si>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</si>
  <si>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</si>
  <si>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</si>
  <si>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</si>
  <si>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</si>
  <si>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</si>
  <si>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</si>
  <si>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</si>
  <si>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</si>
  <si>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</si>
  <si>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</si>
  <si>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</si>
  <si>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</si>
  <si>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</si>
  <si>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</si>
  <si>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</si>
  <si>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</si>
  <si>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</si>
  <si>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</si>
  <si>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</si>
  <si>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</si>
  <si>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</si>
  <si>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</si>
  <si>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</si>
  <si>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</si>
  <si>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</si>
  <si>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</si>
  <si>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</si>
  <si>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</si>
  <si>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</si>
  <si>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</si>
  <si>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</si>
  <si>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</si>
  <si>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</si>
  <si>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</si>
  <si>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</si>
  <si>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</si>
  <si>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</si>
  <si>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</si>
  <si>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</si>
  <si>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</si>
  <si>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</si>
  <si>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</si>
  <si>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</si>
  <si>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</si>
  <si>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</si>
  <si>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</si>
  <si>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</si>
  <si>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</si>
  <si>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</si>
  <si>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</si>
  <si>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</si>
  <si>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</si>
  <si>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</si>
  <si>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</si>
  <si>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</si>
  <si>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</si>
  <si>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</si>
  <si>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</si>
  <si>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</si>
  <si>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</si>
  <si>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</si>
  <si>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</si>
  <si>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</si>
  <si>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</si>
  <si>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</si>
  <si>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</si>
  <si>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</si>
  <si>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</si>
  <si>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</si>
  <si>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</si>
  <si>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</si>
  <si>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</si>
  <si>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</si>
  <si>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</si>
  <si>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</si>
  <si>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</si>
  <si>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</si>
  <si>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</si>
  <si>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</si>
  <si>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</si>
  <si>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</si>
  <si>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</si>
  <si>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</si>
  <si>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</si>
  <si>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</si>
  <si>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</si>
  <si>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</si>
  <si>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</si>
  <si>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</si>
  <si>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</si>
  <si>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</si>
  <si>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</si>
  <si>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</si>
  <si>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</si>
  <si>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</si>
  <si>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</si>
  <si>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</si>
  <si>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</si>
  <si>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</si>
  <si>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</si>
  <si>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</si>
  <si>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</si>
  <si>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</si>
  <si>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</si>
  <si>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</si>
  <si>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</si>
  <si>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</si>
  <si>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</si>
  <si>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</si>
  <si>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</si>
  <si>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</si>
  <si>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</si>
  <si>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</si>
  <si>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</si>
  <si>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</si>
  <si>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</si>
  <si>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</si>
  <si>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</si>
  <si>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</si>
  <si>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</si>
  <si>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</si>
  <si>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</si>
  <si>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</si>
  <si>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</si>
  <si>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</si>
  <si>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</si>
  <si>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</si>
  <si>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</si>
  <si>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</si>
  <si>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</si>
  <si>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</si>
  <si>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</si>
  <si>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</si>
  <si>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</si>
  <si>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</si>
  <si>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</si>
  <si>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</si>
  <si>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</si>
  <si>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</si>
  <si>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</si>
  <si>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</si>
  <si>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</si>
  <si>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</si>
  <si>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</si>
  <si>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</si>
  <si>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</si>
  <si>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</si>
  <si>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</si>
  <si>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</si>
  <si>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</si>
  <si>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</si>
  <si>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</si>
  <si>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</si>
  <si>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</si>
  <si>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</si>
  <si>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</si>
  <si>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</si>
  <si>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</si>
  <si>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</si>
  <si>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</si>
  <si>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</si>
  <si>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</si>
  <si>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</si>
  <si>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</si>
  <si>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</si>
  <si>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</si>
  <si>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</si>
  <si>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</si>
  <si>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</si>
  <si>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</si>
  <si>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</si>
  <si>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</si>
  <si>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</si>
  <si>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</si>
  <si>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</si>
  <si>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</si>
  <si>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</si>
  <si>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</si>
  <si>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</si>
  <si>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</si>
  <si>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</si>
  <si>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</si>
  <si>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</si>
  <si>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</si>
  <si>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</si>
  <si>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</si>
  <si>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</si>
  <si>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</si>
  <si>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</si>
  <si>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</si>
  <si>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</si>
  <si>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</si>
  <si>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</si>
  <si>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</si>
  <si>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</si>
  <si>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</si>
  <si>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</si>
  <si>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</si>
  <si>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</si>
  <si>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</si>
  <si>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</si>
  <si>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</si>
  <si>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</si>
  <si>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</si>
  <si>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</si>
  <si>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</si>
  <si>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</si>
  <si>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</si>
  <si>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</si>
  <si>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</si>
  <si>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</si>
  <si>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</si>
  <si>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</si>
  <si>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</si>
  <si>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</si>
  <si>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</si>
  <si>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</si>
  <si>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</si>
  <si>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</si>
  <si>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</si>
  <si>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</si>
  <si>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</si>
  <si>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</si>
  <si>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</si>
  <si>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</si>
  <si>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</si>
  <si>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</si>
  <si>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</si>
  <si>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</si>
  <si>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</si>
  <si>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</si>
  <si>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</si>
  <si>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</si>
  <si>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</si>
  <si>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</si>
  <si>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</si>
  <si>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</si>
  <si>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</si>
  <si>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</si>
  <si>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</si>
  <si>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</si>
  <si>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</si>
  <si>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</si>
  <si>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</si>
  <si>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</si>
  <si>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</si>
  <si>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</si>
  <si>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</si>
  <si>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</si>
  <si>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</si>
  <si>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</si>
  <si>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</si>
  <si>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</si>
  <si>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</si>
  <si>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</si>
  <si>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</si>
  <si>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</si>
  <si>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</si>
  <si>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</si>
  <si>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</si>
  <si>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</si>
  <si>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</si>
  <si>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</si>
  <si>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</si>
  <si>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</si>
  <si>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</si>
  <si>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</si>
  <si>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</si>
  <si>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</si>
  <si>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</si>
  <si>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</si>
  <si>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</si>
  <si>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</si>
  <si>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</si>
  <si>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</si>
  <si>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</si>
  <si>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</si>
  <si>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</si>
  <si>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</si>
  <si>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</si>
  <si>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</si>
  <si>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</si>
  <si>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</si>
  <si>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</si>
  <si>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</si>
  <si>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</si>
  <si>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</si>
  <si>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</si>
  <si>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</si>
  <si>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</si>
  <si>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</si>
  <si>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</si>
  <si>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</si>
  <si>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</si>
  <si>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</si>
  <si>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</si>
  <si>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</si>
  <si>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</si>
  <si>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</si>
  <si>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</si>
  <si>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</si>
  <si>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</si>
  <si>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</si>
  <si>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</si>
  <si>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</si>
  <si>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</si>
  <si>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</si>
  <si>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</si>
  <si>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</si>
  <si>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</si>
  <si>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</si>
  <si>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</si>
  <si>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</si>
  <si>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</si>
  <si>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</si>
  <si>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</si>
  <si>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</si>
  <si>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</si>
  <si>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</si>
  <si>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</si>
  <si>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</si>
  <si>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</si>
  <si>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</si>
  <si>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</si>
  <si>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</si>
  <si>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</si>
  <si>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</si>
  <si>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</si>
  <si>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</si>
  <si>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</si>
  <si>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</si>
  <si>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</si>
  <si>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</si>
  <si>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</si>
  <si>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</si>
  <si>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</si>
  <si>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</si>
  <si>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</si>
  <si>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</si>
  <si>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</si>
  <si>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</si>
  <si>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</si>
  <si>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</si>
  <si>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</si>
  <si>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</si>
  <si>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</si>
  <si>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</si>
  <si>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</si>
  <si>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</si>
  <si>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</si>
  <si>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</si>
  <si>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</si>
  <si>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</si>
  <si>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</si>
  <si>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</si>
  <si>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</si>
  <si>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</si>
  <si>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</si>
  <si>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</si>
  <si>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</si>
  <si>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</si>
  <si>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</si>
  <si>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</si>
  <si>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</si>
  <si>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</si>
  <si>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</si>
  <si>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</si>
  <si>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</si>
  <si>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</si>
  <si>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</si>
  <si>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</si>
  <si>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</si>
  <si>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</si>
  <si>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</si>
  <si>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</si>
  <si>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</si>
  <si>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</si>
  <si>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</si>
  <si>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</si>
  <si>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</si>
  <si>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</si>
  <si>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</si>
  <si>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</si>
  <si>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</si>
  <si>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</si>
  <si>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</si>
  <si>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</si>
  <si>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</si>
  <si>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</si>
  <si>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</si>
  <si>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</si>
  <si>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</si>
  <si>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</si>
  <si>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</si>
  <si>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</si>
  <si>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</si>
  <si>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</si>
  <si>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</si>
  <si>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</si>
  <si>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</si>
  <si>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</si>
  <si>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</si>
  <si>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</si>
  <si>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</si>
  <si>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</si>
  <si>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</si>
  <si>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</si>
  <si>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</si>
  <si>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</si>
  <si>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</si>
  <si>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</si>
  <si>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</si>
  <si>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</si>
  <si>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</si>
  <si>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</si>
  <si>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</si>
  <si>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</si>
  <si>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</si>
  <si>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</si>
  <si>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</si>
  <si>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</si>
  <si>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</si>
  <si>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</si>
  <si>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</si>
  <si>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</si>
  <si>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</si>
  <si>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</si>
  <si>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</si>
  <si>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</si>
  <si>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</si>
  <si>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</si>
  <si>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</si>
  <si>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</si>
  <si>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</si>
  <si>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</si>
  <si>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</si>
  <si>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</si>
  <si>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</si>
  <si>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</si>
  <si>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</si>
  <si>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</si>
  <si>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</si>
  <si>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</si>
  <si>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</si>
  <si>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</si>
  <si>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</si>
  <si>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</si>
  <si>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</si>
  <si>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</si>
  <si>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</si>
  <si>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</si>
  <si>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</si>
  <si>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</si>
  <si>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</si>
  <si>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</si>
  <si>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</si>
  <si>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</si>
  <si>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</si>
  <si>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</si>
  <si>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</si>
  <si>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</si>
  <si>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</si>
  <si>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</si>
  <si>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</si>
  <si>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</si>
  <si>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</si>
  <si>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</si>
  <si>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</si>
  <si>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</si>
  <si>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</si>
  <si>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</si>
  <si>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</si>
  <si>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</si>
  <si>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</si>
  <si>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</si>
  <si>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</si>
  <si>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</si>
  <si>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</si>
  <si>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</si>
  <si>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</si>
  <si>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</si>
  <si>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</si>
  <si>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</si>
  <si>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</si>
  <si>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</si>
  <si>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</si>
  <si>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</si>
  <si>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</si>
  <si>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</si>
  <si>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</si>
  <si>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</si>
  <si>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</si>
  <si>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</si>
  <si>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</si>
  <si>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</si>
  <si>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</si>
  <si>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</si>
  <si>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</si>
  <si>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</si>
  <si>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</si>
  <si>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</si>
  <si>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</si>
  <si>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</si>
  <si>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</si>
  <si>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</si>
  <si>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</si>
  <si>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</si>
  <si>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</si>
  <si>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</si>
  <si>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</si>
  <si>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</si>
  <si>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</si>
  <si>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</si>
  <si>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</si>
  <si>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</si>
  <si>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</si>
  <si>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</si>
  <si>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</si>
  <si>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</si>
  <si>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</si>
  <si>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</si>
  <si>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</si>
  <si>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</si>
  <si>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</si>
  <si>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</si>
  <si>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</si>
  <si>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</si>
  <si>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</si>
  <si>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</si>
  <si>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</si>
  <si>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</si>
  <si>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</si>
  <si>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</si>
  <si>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</si>
  <si>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</si>
  <si>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</si>
  <si>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</si>
  <si>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</si>
  <si>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</si>
  <si>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</si>
  <si>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</si>
  <si>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</si>
  <si>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</si>
  <si>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</si>
  <si>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</si>
  <si>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</si>
  <si>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</si>
  <si>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</si>
  <si>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</si>
  <si>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</si>
  <si>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</si>
  <si>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</si>
  <si>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</si>
  <si>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</si>
  <si>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</si>
  <si>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</si>
  <si>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</si>
  <si>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</si>
  <si>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</si>
  <si>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</si>
  <si>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</si>
  <si>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</si>
  <si>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</si>
  <si>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</si>
  <si>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</si>
  <si>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</si>
  <si>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</si>
  <si>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</si>
  <si>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</si>
  <si>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</si>
  <si>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</si>
  <si>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</si>
  <si>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</si>
  <si>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</si>
  <si>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</si>
  <si>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</si>
  <si>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</si>
  <si>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</si>
  <si>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</si>
  <si>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</si>
  <si>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</si>
  <si>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</si>
  <si>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</si>
  <si>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</si>
  <si>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</si>
  <si>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</si>
  <si>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</si>
  <si>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</si>
  <si>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</si>
  <si>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</si>
  <si>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</si>
  <si>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</si>
  <si>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</si>
  <si>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</si>
  <si>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</si>
  <si>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</si>
  <si>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</si>
  <si>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</si>
  <si>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</si>
  <si>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</si>
  <si>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</si>
  <si>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</si>
  <si>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</si>
  <si>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</si>
  <si>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</si>
  <si>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</si>
  <si>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</si>
  <si>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</si>
  <si>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</si>
  <si>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</si>
  <si>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</si>
  <si>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</si>
  <si>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</si>
  <si>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</si>
  <si>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</si>
  <si>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</si>
  <si>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</si>
  <si>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</si>
  <si>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</si>
  <si>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</si>
  <si>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</si>
  <si>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</si>
  <si>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</si>
  <si>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</si>
  <si>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</si>
  <si>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</si>
  <si>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</si>
  <si>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</si>
  <si>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</si>
  <si>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</si>
  <si>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</si>
  <si>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</si>
  <si>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</si>
  <si>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</si>
  <si>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</si>
  <si>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</si>
  <si>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</si>
  <si>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</si>
  <si>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</si>
  <si>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</si>
  <si>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</si>
  <si>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</si>
  <si>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</si>
  <si>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</si>
  <si>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</si>
  <si>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</si>
  <si>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</si>
  <si>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</si>
  <si>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</si>
  <si>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</si>
  <si>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</si>
  <si>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</si>
  <si>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</si>
  <si>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</si>
  <si>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</si>
  <si>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</si>
  <si>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</si>
  <si>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</si>
  <si>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</si>
  <si>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</si>
  <si>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</si>
  <si>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</si>
  <si>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</si>
  <si>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</si>
  <si>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</si>
  <si>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</si>
  <si>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</si>
  <si>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</si>
  <si>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</si>
  <si>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</si>
  <si>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</si>
  <si>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</si>
  <si>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</si>
  <si>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</si>
  <si>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</si>
  <si>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</si>
  <si>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</si>
  <si>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</si>
  <si>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</si>
  <si>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</si>
  <si>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</si>
  <si>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</si>
  <si>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</si>
  <si>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</si>
  <si>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</si>
  <si>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</si>
  <si>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</si>
  <si>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</si>
  <si>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</si>
  <si>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</si>
  <si>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</si>
  <si>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</si>
  <si>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</si>
  <si>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</si>
  <si>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</si>
  <si>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</si>
  <si>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</si>
  <si>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</si>
  <si>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</si>
  <si>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</si>
  <si>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</si>
  <si>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</si>
  <si>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</si>
  <si>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</si>
  <si>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</si>
  <si>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</si>
  <si>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</si>
  <si>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</si>
  <si>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</si>
  <si>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</si>
  <si>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</si>
  <si>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</si>
  <si>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</si>
  <si>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</si>
  <si>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</si>
  <si>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</si>
  <si>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</si>
  <si>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</si>
  <si>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</si>
  <si>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</si>
  <si>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</si>
  <si>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</si>
  <si>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</si>
  <si>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</si>
  <si>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</si>
  <si>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</si>
  <si>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</si>
  <si>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</si>
  <si>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</si>
  <si>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</si>
  <si>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</si>
  <si>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</si>
  <si>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</si>
  <si>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</si>
  <si>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</si>
  <si>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</si>
  <si>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</si>
  <si>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</si>
  <si>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</si>
  <si>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</si>
  <si>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</si>
  <si>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</si>
  <si>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</si>
  <si>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</si>
  <si>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</si>
  <si>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</si>
  <si>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</si>
  <si>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</si>
  <si>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</si>
  <si>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</si>
  <si>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</si>
  <si>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</si>
  <si>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</si>
  <si>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</si>
  <si>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</si>
  <si>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</si>
  <si>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</si>
  <si>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</si>
  <si>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</si>
  <si>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</si>
  <si>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</si>
  <si>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</si>
  <si>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</si>
  <si>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</si>
  <si>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</si>
  <si>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</si>
  <si>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</si>
  <si>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</si>
  <si>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</si>
  <si>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</si>
  <si>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</si>
  <si>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</si>
  <si>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</si>
  <si>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</si>
  <si>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</si>
  <si>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</si>
  <si>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</si>
  <si>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</si>
  <si>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</si>
  <si>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</si>
  <si>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</si>
  <si>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</si>
  <si>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</si>
  <si>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</si>
  <si>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</si>
  <si>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</si>
  <si>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</si>
  <si>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</si>
  <si>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</si>
  <si>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</si>
  <si>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</si>
  <si>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</si>
  <si>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</si>
  <si>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</si>
  <si>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</si>
  <si>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</si>
  <si>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</si>
  <si>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</si>
  <si>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</si>
  <si>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</si>
  <si>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</si>
  <si>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</si>
  <si>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</si>
  <si>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</si>
  <si>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</si>
  <si>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</si>
  <si>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</si>
  <si>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</si>
  <si>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</si>
  <si>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</si>
  <si>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</si>
  <si>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</si>
  <si>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</si>
  <si>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</si>
  <si>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</si>
  <si>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</si>
  <si>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</si>
  <si>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</si>
  <si>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</si>
  <si>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</si>
  <si>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</si>
  <si>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</si>
  <si>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</si>
  <si>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</si>
  <si>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</si>
  <si>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</si>
  <si>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</si>
  <si>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</si>
  <si>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</si>
  <si>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</si>
  <si>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</si>
  <si>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</si>
  <si>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</si>
  <si>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</si>
  <si>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</si>
  <si>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</si>
  <si>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</si>
  <si>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</si>
  <si>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</si>
  <si>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</si>
  <si>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</si>
  <si>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</si>
  <si>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</si>
  <si>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</si>
  <si>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</si>
  <si>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</si>
  <si>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</si>
  <si>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</si>
  <si>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</si>
  <si>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</si>
  <si>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</si>
  <si>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</si>
  <si>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</si>
  <si>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</si>
  <si>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</si>
  <si>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</si>
  <si>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</si>
  <si>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</si>
  <si>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</si>
  <si>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</si>
  <si>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</si>
  <si>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</si>
  <si>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</si>
  <si>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</si>
  <si>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</si>
  <si>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</si>
  <si>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</si>
  <si>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</si>
  <si>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</si>
  <si>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</si>
  <si>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</si>
  <si>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</si>
  <si>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</si>
  <si>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</si>
  <si>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</si>
  <si>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</si>
  <si>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</si>
  <si>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</si>
  <si>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</si>
  <si>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</si>
  <si>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</si>
  <si>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</si>
  <si>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</si>
  <si>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</si>
  <si>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</si>
  <si>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</si>
  <si>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</si>
  <si>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</si>
  <si>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</si>
  <si>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</si>
  <si>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</si>
  <si>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</si>
  <si>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</si>
  <si>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</si>
  <si>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</si>
  <si>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</si>
  <si>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</si>
  <si>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</si>
  <si>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</si>
  <si>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</si>
  <si>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</si>
  <si>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</si>
  <si>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</si>
  <si>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</si>
  <si>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</si>
  <si>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</si>
  <si>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</si>
  <si>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</si>
  <si>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</si>
  <si>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</si>
  <si>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</si>
  <si>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</si>
  <si>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</si>
  <si>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</si>
  <si>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</si>
  <si>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</si>
  <si>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</si>
  <si>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</si>
  <si>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</si>
  <si>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</si>
  <si>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</si>
  <si>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</si>
  <si>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</si>
  <si>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</si>
  <si>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</si>
  <si>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</si>
  <si>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</si>
  <si>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</si>
  <si>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</si>
  <si>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</si>
  <si>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</si>
  <si>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</si>
  <si>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</si>
  <si>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</si>
  <si>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</si>
  <si>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</si>
  <si>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</si>
  <si>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</si>
  <si>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</si>
  <si>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</si>
  <si>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</si>
  <si>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</si>
  <si>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</si>
  <si>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</si>
  <si>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</si>
  <si>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</si>
  <si>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</si>
  <si>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</si>
  <si>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</si>
  <si>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</si>
  <si>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</si>
  <si>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</si>
  <si>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</si>
  <si>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</si>
  <si>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</si>
  <si>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</si>
  <si>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</si>
  <si>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</si>
  <si>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</si>
  <si>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</si>
  <si>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</si>
  <si>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</si>
  <si>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</si>
  <si>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</si>
  <si>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</si>
  <si>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</si>
  <si>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</si>
  <si>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</si>
  <si>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</si>
  <si>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</si>
  <si>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</si>
  <si>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</si>
  <si>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</si>
  <si>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</si>
  <si>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</si>
  <si>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</si>
  <si>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</si>
  <si>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</si>
  <si>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</si>
  <si>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</si>
  <si>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</si>
  <si>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</si>
  <si>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</si>
  <si>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</si>
  <si>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</si>
  <si>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</si>
  <si>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</si>
  <si>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</si>
  <si>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</si>
  <si>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</si>
  <si>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</si>
  <si>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</si>
  <si>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</si>
  <si>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</si>
  <si>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</si>
  <si>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</si>
  <si>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</si>
  <si>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</si>
  <si>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</si>
  <si>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</si>
  <si>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</si>
  <si>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</si>
  <si>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</si>
  <si>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</si>
  <si>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</si>
  <si>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</si>
  <si>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</si>
  <si>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</si>
  <si>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</si>
  <si>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</si>
  <si>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</si>
  <si>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</si>
  <si>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</si>
  <si>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</si>
  <si>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</si>
  <si>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</si>
  <si>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</si>
  <si>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</si>
  <si>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</si>
  <si>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</si>
  <si>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</si>
  <si>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</si>
  <si>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</si>
  <si>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</si>
  <si>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</si>
  <si>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</si>
  <si>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</si>
  <si>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</si>
  <si>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</si>
  <si>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</si>
  <si>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</si>
  <si>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</si>
  <si>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</si>
  <si>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</si>
  <si>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</si>
  <si>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</si>
  <si>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</si>
  <si>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</si>
  <si>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</si>
  <si>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</si>
  <si>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</si>
  <si>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</si>
  <si>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</si>
  <si>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</si>
  <si>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</si>
  <si>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</si>
  <si>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</si>
  <si>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</si>
  <si>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</si>
  <si>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</si>
  <si>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</si>
  <si>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</si>
  <si>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</si>
  <si>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</si>
  <si>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</si>
  <si>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</si>
  <si>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</si>
  <si>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</si>
  <si>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</si>
  <si>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</si>
  <si>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</si>
  <si>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</si>
  <si>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</si>
  <si>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</si>
  <si>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</si>
  <si>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</si>
  <si>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</si>
  <si>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</si>
  <si>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</si>
  <si>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</si>
  <si>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</si>
  <si>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</si>
  <si>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</si>
  <si>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</si>
  <si>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</si>
  <si>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</si>
  <si>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</si>
  <si>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</si>
  <si>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</si>
  <si>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</si>
  <si>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</si>
  <si>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</si>
  <si>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</si>
  <si>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</si>
  <si>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</si>
  <si>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</si>
  <si>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</si>
  <si>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</si>
  <si>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</si>
  <si>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</si>
  <si>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</si>
  <si>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</si>
  <si>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</si>
  <si>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</si>
  <si>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</si>
  <si>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</si>
  <si>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</si>
  <si>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</si>
  <si>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</si>
  <si>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</si>
  <si>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</si>
  <si>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</si>
  <si>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</si>
  <si>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</si>
  <si>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</si>
  <si>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</si>
  <si>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</si>
  <si>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</si>
  <si>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</si>
  <si>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</si>
  <si>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</si>
  <si>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</si>
  <si>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</si>
  <si>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</si>
  <si>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</si>
  <si>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</si>
  <si>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</si>
  <si>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</si>
  <si>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</si>
  <si>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</si>
  <si>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</si>
  <si>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</si>
  <si>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</si>
  <si>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</si>
  <si>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</si>
  <si>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</si>
  <si>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</si>
  <si>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</si>
  <si>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</si>
  <si>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</si>
  <si>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</si>
  <si>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</si>
  <si>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</si>
  <si>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</si>
  <si>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</si>
  <si>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</si>
  <si>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</si>
  <si>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</si>
  <si>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</si>
  <si>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</si>
  <si>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</si>
  <si>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</si>
  <si>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</si>
  <si>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</si>
  <si>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</si>
  <si>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</si>
  <si>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</si>
  <si>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</si>
  <si>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</si>
  <si>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</si>
  <si>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</si>
  <si>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</si>
  <si>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</si>
  <si>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</si>
  <si>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</si>
  <si>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</si>
  <si>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</si>
  <si>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</si>
  <si>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</si>
  <si>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</si>
  <si>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</si>
  <si>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</si>
  <si>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</si>
  <si>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</si>
  <si>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</si>
  <si>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</si>
  <si>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</si>
  <si>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</si>
  <si>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</si>
  <si>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</si>
  <si>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</si>
  <si>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</si>
  <si>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</si>
  <si>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</si>
  <si>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</si>
  <si>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</si>
  <si>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</si>
  <si>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</si>
  <si>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</si>
  <si>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</si>
  <si>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</si>
  <si>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</si>
  <si>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</si>
  <si>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</si>
  <si>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</si>
  <si>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</si>
  <si>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</si>
  <si>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</si>
  <si>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</si>
  <si>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</si>
  <si>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</si>
  <si>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</si>
  <si>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</si>
  <si>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</si>
  <si>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</si>
  <si>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</si>
  <si>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</si>
  <si>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</si>
  <si>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</si>
  <si>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</si>
  <si>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</si>
  <si>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</si>
  <si>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</si>
  <si>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</si>
  <si>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</si>
  <si>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</si>
  <si>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</si>
  <si>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</si>
  <si>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</si>
  <si>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</si>
  <si>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</si>
  <si>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</si>
  <si>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</si>
  <si>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</si>
  <si>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</si>
  <si>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</si>
  <si>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</si>
  <si>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</si>
  <si>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</si>
  <si>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</si>
  <si>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</si>
  <si>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</si>
  <si>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</si>
  <si>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</si>
  <si>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</si>
  <si>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</si>
  <si>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</si>
  <si>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</si>
  <si>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</si>
  <si>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</si>
  <si>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</si>
  <si>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</si>
  <si>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</si>
  <si>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</si>
  <si>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</si>
  <si>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</si>
  <si>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</si>
  <si>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</si>
  <si>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</si>
  <si>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</si>
  <si>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</si>
  <si>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</si>
  <si>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</si>
  <si>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</si>
  <si>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</si>
  <si>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</si>
  <si>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</si>
  <si>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</si>
  <si>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</si>
  <si>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</si>
  <si>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</si>
  <si>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</si>
  <si>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</si>
  <si>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</si>
  <si>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</si>
  <si>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</si>
  <si>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</si>
  <si>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</si>
  <si>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</si>
  <si>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</si>
  <si>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</si>
  <si>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</si>
  <si>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</si>
  <si>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</si>
  <si>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</si>
  <si>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</si>
  <si>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</si>
  <si>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</si>
  <si>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</si>
  <si>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</si>
  <si>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</si>
  <si>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</si>
  <si>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</si>
  <si>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</si>
  <si>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</si>
  <si>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</si>
  <si>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</si>
  <si>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</si>
  <si>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</si>
  <si>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</si>
  <si>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</si>
  <si>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</si>
  <si>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</si>
  <si>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</si>
  <si>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</si>
  <si>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</si>
  <si>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</si>
  <si>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</si>
  <si>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</si>
  <si>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</si>
  <si>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</si>
  <si>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</si>
  <si>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</si>
  <si>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</si>
  <si>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</si>
  <si>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</si>
  <si>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</si>
  <si>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</si>
  <si>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</si>
  <si>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</si>
  <si>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</si>
  <si>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</si>
  <si>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</si>
  <si>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</si>
  <si>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</si>
  <si>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</si>
  <si>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</si>
  <si>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</si>
  <si>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</si>
  <si>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</si>
  <si>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</si>
  <si>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</si>
  <si>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</si>
  <si>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</si>
  <si>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</si>
  <si>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</si>
  <si>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</si>
  <si>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</si>
  <si>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</si>
  <si>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</si>
  <si>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</si>
  <si>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</si>
  <si>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</si>
  <si>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</si>
  <si>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</si>
  <si>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</si>
  <si>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</si>
  <si>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</si>
  <si>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</si>
  <si>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</si>
  <si>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</si>
  <si>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</si>
  <si>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</si>
  <si>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</si>
  <si>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</si>
  <si>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</si>
  <si>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</si>
  <si>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</si>
  <si>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</si>
  <si>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</si>
  <si>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</si>
  <si>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</si>
  <si>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</si>
  <si>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</si>
  <si>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</si>
  <si>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</si>
  <si>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</si>
  <si>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</si>
  <si>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</si>
  <si>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</si>
  <si>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</si>
  <si>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</si>
  <si>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</si>
  <si>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</si>
  <si>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</si>
  <si>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</si>
  <si>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</si>
  <si>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</si>
  <si>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</si>
  <si>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</si>
  <si>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</si>
  <si>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</si>
  <si>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</si>
  <si>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</si>
  <si>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</si>
  <si>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</si>
  <si>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</si>
  <si>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</si>
  <si>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</si>
  <si>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</si>
  <si>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</si>
  <si>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</si>
  <si>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</si>
  <si>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</si>
  <si>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</si>
  <si>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</si>
  <si>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</si>
  <si>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</si>
  <si>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</si>
  <si>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</si>
  <si>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</si>
  <si>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</si>
  <si>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</si>
  <si>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</si>
  <si>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</si>
  <si>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</si>
  <si>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</si>
  <si>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</si>
  <si>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</si>
  <si>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</si>
  <si>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</si>
  <si>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</si>
  <si>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</si>
  <si>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</si>
  <si>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</si>
  <si>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</si>
  <si>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</si>
  <si>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</si>
  <si>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</si>
  <si>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</si>
  <si>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</si>
  <si>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</si>
  <si>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</si>
  <si>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</si>
  <si>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</si>
  <si>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</si>
  <si>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</si>
  <si>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</si>
  <si>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</si>
  <si>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</si>
  <si>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</si>
  <si>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</si>
  <si>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</si>
  <si>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</si>
  <si>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</si>
  <si>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</si>
  <si>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</si>
  <si>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</si>
  <si>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</si>
  <si>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</si>
  <si>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</si>
  <si>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</si>
  <si>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</si>
  <si>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</si>
  <si>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</si>
  <si>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</si>
  <si>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</si>
  <si>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</si>
  <si>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</si>
  <si>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</si>
  <si>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</si>
  <si>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</si>
  <si>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</si>
  <si>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</si>
  <si>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</si>
  <si>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</si>
  <si>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</si>
  <si>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</si>
  <si>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</si>
  <si>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</si>
  <si>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</si>
  <si>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</si>
  <si>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</si>
  <si>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</si>
  <si>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</si>
  <si>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</si>
  <si>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</si>
  <si>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</si>
  <si>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</si>
  <si>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</si>
  <si>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</si>
  <si>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</si>
  <si>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</si>
  <si>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</si>
  <si>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</si>
  <si>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</si>
  <si>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</si>
  <si>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</si>
  <si>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</si>
  <si>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</si>
  <si>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</si>
  <si>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</si>
  <si>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</si>
  <si>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</si>
  <si>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</si>
  <si>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</si>
  <si>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</si>
  <si>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</si>
  <si>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</si>
  <si>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</si>
  <si>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</si>
  <si>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</si>
  <si>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</si>
  <si>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</si>
  <si>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</si>
  <si>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</si>
  <si>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</si>
  <si>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</si>
  <si>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</si>
  <si>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</si>
  <si>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</si>
  <si>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</si>
  <si>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</si>
  <si>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</si>
  <si>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</si>
  <si>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</si>
  <si>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</si>
  <si>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</si>
  <si>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</si>
  <si>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</si>
  <si>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</si>
  <si>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</si>
  <si>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</si>
  <si>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</si>
  <si>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</si>
  <si>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</si>
  <si>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</si>
  <si>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</si>
  <si>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</si>
  <si>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</si>
  <si>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</si>
  <si>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</si>
  <si>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</si>
  <si>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</si>
  <si>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</si>
  <si>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</si>
  <si>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</si>
  <si>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</si>
  <si>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</si>
  <si>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</si>
  <si>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</si>
  <si>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</si>
  <si>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</si>
  <si>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</si>
  <si>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</si>
  <si>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</si>
  <si>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</si>
  <si>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</si>
  <si>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</si>
  <si>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</si>
  <si>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</si>
  <si>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</si>
  <si>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</si>
  <si>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</si>
  <si>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</si>
  <si>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</si>
  <si>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</si>
  <si>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</si>
  <si>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</si>
  <si>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</si>
  <si>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</si>
  <si>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</si>
  <si>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</si>
  <si>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</si>
  <si>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</si>
  <si>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</si>
  <si>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</si>
  <si>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</si>
  <si>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</si>
  <si>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</si>
  <si>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</si>
  <si>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</si>
  <si>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</si>
  <si>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</si>
  <si>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</si>
  <si>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</si>
  <si>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</si>
  <si>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</si>
  <si>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</si>
  <si>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</si>
  <si>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</si>
  <si>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</si>
  <si>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</si>
  <si>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</si>
  <si>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</si>
  <si>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</si>
  <si>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</si>
  <si>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</si>
  <si>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</si>
  <si>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</si>
  <si>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</si>
  <si>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</si>
  <si>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</si>
  <si>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</si>
  <si>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</si>
  <si>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</si>
  <si>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</si>
  <si>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</si>
  <si>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</si>
  <si>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</si>
  <si>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</si>
  <si>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</si>
  <si>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</si>
  <si>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</si>
  <si>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</si>
  <si>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</si>
  <si>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</si>
  <si>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</si>
  <si>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</si>
  <si>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</si>
  <si>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</si>
  <si>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</si>
  <si>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</si>
  <si>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</si>
  <si>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</si>
  <si>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</si>
  <si>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</si>
  <si>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</si>
  <si>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</si>
  <si>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</si>
  <si>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</si>
  <si>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</si>
  <si>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</si>
  <si>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</si>
  <si>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</si>
  <si>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</si>
  <si>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</si>
  <si>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</si>
  <si>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</si>
  <si>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</si>
  <si>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</si>
  <si>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</si>
  <si>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</si>
  <si>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</si>
  <si>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</si>
  <si>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</si>
  <si>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</si>
  <si>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</si>
  <si>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</si>
  <si>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</si>
  <si>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</si>
  <si>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</si>
  <si>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</si>
  <si>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</si>
  <si>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</si>
  <si>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</si>
  <si>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</si>
  <si>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</si>
  <si>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</si>
  <si>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</si>
  <si>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</si>
  <si>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</si>
  <si>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</si>
  <si>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</si>
  <si>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</si>
  <si>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</si>
  <si>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</si>
  <si>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</si>
  <si>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</si>
  <si>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</si>
  <si>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</si>
  <si>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</si>
  <si>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</si>
  <si>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</si>
  <si>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</si>
  <si>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</si>
  <si>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</si>
  <si>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</si>
  <si>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</si>
  <si>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</si>
  <si>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</si>
  <si>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</si>
  <si>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</si>
  <si>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</si>
  <si>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</si>
  <si>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</si>
  <si>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</si>
  <si>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</si>
  <si>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</si>
  <si>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</si>
  <si>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</si>
  <si>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</si>
  <si>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</si>
  <si>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</si>
  <si>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</si>
  <si>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</si>
  <si>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</si>
  <si>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</si>
  <si>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</si>
  <si>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</si>
  <si>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</si>
  <si>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</si>
  <si>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</si>
  <si>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</si>
  <si>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</si>
  <si>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</si>
  <si>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</si>
  <si>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</si>
  <si>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</si>
  <si>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</si>
  <si>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</si>
  <si>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</si>
  <si>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</si>
  <si>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</si>
  <si>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</si>
  <si>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</si>
  <si>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</si>
  <si>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</si>
  <si>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</si>
  <si>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</si>
  <si>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</si>
  <si>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</si>
  <si>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</si>
  <si>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</si>
  <si>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</si>
  <si>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</si>
  <si>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</si>
  <si>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</si>
  <si>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</si>
  <si>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</si>
  <si>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</si>
  <si>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</si>
  <si>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</si>
  <si>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</si>
  <si>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</si>
  <si>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</si>
  <si>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</si>
  <si>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</si>
  <si>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</si>
  <si>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</si>
  <si>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</si>
  <si>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</si>
  <si>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</si>
  <si>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</si>
  <si>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</si>
  <si>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</si>
  <si>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</si>
  <si>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</si>
  <si>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</si>
  <si>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</si>
  <si>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</si>
  <si>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</si>
  <si>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</si>
  <si>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</si>
  <si>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</si>
  <si>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</si>
  <si>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</si>
  <si>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</si>
  <si>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</si>
  <si>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</si>
  <si>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</si>
  <si>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</si>
  <si>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</si>
  <si>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</si>
  <si>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</si>
  <si>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</si>
  <si>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</si>
  <si>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</si>
  <si>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</si>
  <si>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</si>
  <si>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</si>
  <si>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</si>
  <si>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</si>
  <si>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</si>
  <si>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</si>
  <si>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</si>
  <si>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</si>
  <si>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</si>
  <si>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</si>
  <si>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</si>
  <si>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</si>
  <si>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</si>
  <si>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</si>
  <si>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</si>
  <si>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</si>
  <si>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</si>
  <si>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</si>
  <si>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</si>
  <si>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</si>
  <si>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</si>
  <si>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</si>
  <si>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</si>
  <si>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</si>
  <si>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</si>
  <si>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</si>
  <si>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</si>
  <si>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</si>
  <si>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</si>
  <si>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</si>
  <si>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</si>
  <si>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</si>
  <si>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</si>
  <si>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</si>
  <si>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</si>
  <si>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</si>
  <si>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</si>
  <si>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</si>
  <si>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</si>
  <si>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</si>
  <si>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</si>
  <si>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</si>
  <si>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</si>
  <si>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</si>
  <si>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</si>
  <si>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</si>
  <si>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</si>
  <si>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</si>
  <si>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</si>
  <si>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</si>
  <si>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</si>
  <si>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</si>
  <si>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</si>
  <si>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</si>
  <si>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</si>
  <si>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</si>
  <si>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</si>
  <si>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</si>
  <si>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</si>
  <si>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</si>
  <si>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</si>
  <si>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</si>
  <si>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</si>
  <si>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</si>
  <si>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</si>
  <si>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</si>
  <si>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</si>
  <si>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</si>
  <si>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</si>
  <si>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</si>
  <si>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</si>
  <si>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</si>
  <si>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</si>
  <si>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</si>
  <si>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</si>
  <si>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</si>
  <si>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</si>
  <si>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</si>
  <si>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</si>
  <si>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</si>
  <si>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</si>
  <si>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</si>
  <si>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</si>
  <si>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</si>
  <si>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</si>
  <si>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</si>
  <si>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</si>
  <si>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</si>
  <si>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</si>
  <si>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</si>
  <si>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</si>
  <si>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</si>
  <si>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</si>
  <si>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</si>
  <si>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</si>
  <si>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</si>
  <si>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</si>
  <si>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</si>
  <si>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</si>
  <si>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</si>
  <si>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</si>
  <si>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</si>
  <si>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</si>
  <si>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</si>
  <si>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</si>
  <si>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</si>
  <si>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</si>
  <si>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</si>
  <si>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</si>
  <si>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</si>
  <si>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</si>
  <si>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</si>
  <si>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</si>
  <si>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</si>
  <si>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</si>
  <si>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</si>
  <si>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</si>
  <si>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</si>
  <si>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</si>
  <si>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</si>
  <si>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</si>
  <si>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</si>
  <si>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</si>
  <si>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</si>
  <si>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</si>
  <si>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</si>
  <si>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</si>
  <si>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</si>
  <si>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</si>
  <si>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</si>
  <si>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</si>
  <si>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</si>
  <si>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</si>
  <si>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</si>
  <si>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</si>
  <si>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</si>
  <si>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</si>
  <si>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</si>
  <si>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</si>
  <si>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</si>
  <si>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</si>
  <si>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</si>
  <si>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</si>
  <si>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</si>
  <si>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</si>
  <si>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</si>
  <si>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</si>
  <si>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</si>
  <si>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</si>
  <si>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</si>
  <si>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</si>
  <si>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</si>
  <si>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</si>
  <si>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</si>
  <si>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</si>
  <si>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</si>
  <si>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</si>
  <si>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</si>
  <si>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</si>
  <si>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</si>
  <si>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</si>
  <si>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</si>
  <si>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</si>
  <si>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</si>
  <si>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</si>
  <si>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</si>
  <si>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</si>
  <si>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</si>
  <si>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</si>
  <si>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</si>
  <si>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</si>
  <si>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</si>
  <si>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</si>
  <si>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</si>
  <si>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</si>
  <si>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</si>
  <si>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</si>
  <si>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</si>
  <si>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</si>
  <si>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</si>
  <si>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</si>
  <si>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</si>
  <si>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</si>
  <si>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</si>
  <si>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</si>
  <si>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</si>
  <si>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</si>
  <si>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</si>
  <si>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</si>
  <si>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</si>
  <si>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</si>
  <si>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</si>
  <si>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</si>
  <si>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</si>
  <si>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</si>
  <si>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</si>
  <si>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</si>
  <si>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</si>
  <si>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</si>
  <si>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</si>
  <si>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</si>
  <si>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</si>
  <si>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</si>
  <si>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</si>
  <si>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</si>
  <si>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</si>
  <si>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</si>
  <si>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</si>
  <si>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</si>
  <si>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</si>
  <si>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</si>
  <si>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</si>
  <si>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</si>
  <si>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</si>
  <si>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</si>
  <si>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</si>
  <si>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</si>
  <si>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</si>
  <si>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</si>
  <si>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</si>
  <si>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</si>
  <si>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</si>
  <si>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</si>
  <si>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</si>
  <si>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</si>
  <si>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</si>
  <si>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</si>
  <si>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</si>
  <si>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</si>
  <si>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</si>
  <si>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</si>
  <si>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</si>
  <si>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</si>
  <si>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</si>
  <si>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</si>
  <si>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</si>
  <si>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</si>
  <si>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</si>
  <si>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</si>
  <si>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</si>
  <si>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</si>
  <si>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</si>
  <si>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</si>
  <si>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</si>
  <si>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</si>
  <si>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</si>
  <si>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</si>
  <si>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</si>
  <si>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</si>
  <si>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</si>
  <si>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</si>
  <si>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</si>
  <si>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</si>
  <si>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</si>
  <si>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</si>
  <si>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</si>
  <si>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</si>
  <si>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</si>
  <si>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</si>
  <si>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</si>
  <si>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</si>
  <si>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</si>
  <si>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</si>
  <si>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</si>
  <si>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</si>
  <si>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</si>
  <si>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</si>
  <si>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</si>
  <si>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</si>
  <si>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</si>
  <si>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</si>
  <si>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</si>
  <si>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</si>
  <si>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</si>
  <si>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</si>
  <si>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</si>
  <si>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</si>
  <si>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</si>
  <si>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</si>
  <si>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</si>
  <si>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</si>
  <si>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</si>
  <si>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</si>
  <si>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</si>
  <si>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</si>
  <si>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</si>
  <si>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</si>
  <si>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</si>
  <si>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</si>
  <si>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</si>
  <si>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</si>
  <si>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</si>
  <si>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</si>
  <si>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</si>
  <si>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</si>
  <si>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</si>
  <si>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</si>
  <si>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</si>
  <si>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</si>
  <si>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</si>
  <si>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</si>
  <si>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</si>
  <si>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</si>
  <si>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</si>
  <si>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</si>
  <si>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</si>
  <si>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</si>
  <si>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</si>
  <si>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</si>
  <si>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</si>
  <si>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</si>
  <si>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</si>
  <si>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</si>
  <si>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</si>
  <si>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</si>
  <si>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</si>
  <si>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</si>
  <si>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</si>
  <si>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</si>
  <si>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</si>
  <si>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</si>
  <si>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</si>
  <si>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</si>
  <si>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</si>
  <si>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</si>
  <si>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</si>
  <si>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</si>
  <si>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</si>
  <si>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</si>
  <si>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</si>
  <si>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</si>
  <si>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</si>
  <si>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</si>
  <si>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</si>
  <si>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</si>
  <si>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</si>
  <si>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</si>
  <si>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</si>
  <si>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</si>
  <si>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</si>
  <si>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</si>
  <si>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</si>
  <si>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</si>
  <si>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</si>
  <si>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</si>
  <si>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</si>
  <si>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</si>
  <si>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</si>
  <si>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</si>
  <si>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</si>
  <si>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</si>
  <si>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</si>
  <si>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</si>
  <si>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</si>
  <si>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</si>
  <si>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</si>
  <si>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</si>
  <si>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</si>
  <si>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</si>
  <si>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</si>
  <si>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</si>
  <si>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</si>
  <si>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</si>
  <si>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</si>
  <si>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</si>
  <si>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</si>
  <si>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</si>
  <si>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</si>
  <si>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</si>
  <si>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</si>
  <si>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</si>
  <si>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</si>
  <si>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</si>
  <si>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</si>
  <si>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</si>
  <si>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</si>
  <si>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</si>
  <si>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</si>
  <si>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</si>
  <si>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</si>
  <si>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</si>
  <si>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</si>
  <si>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</si>
  <si>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</si>
  <si>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</si>
  <si>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</si>
  <si>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</si>
  <si>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</si>
  <si>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</si>
  <si>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</si>
  <si>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</si>
  <si>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</si>
  <si>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</si>
  <si>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</si>
  <si>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</si>
  <si>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</si>
  <si>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</si>
  <si>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</si>
  <si>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</si>
  <si>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</si>
  <si>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</si>
  <si>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</si>
  <si>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</si>
  <si>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</si>
  <si>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</si>
  <si>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</si>
  <si>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</si>
  <si>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</si>
  <si>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</si>
  <si>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</si>
  <si>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</si>
  <si>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</si>
  <si>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</si>
  <si>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</si>
  <si>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</si>
  <si>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</si>
  <si>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</si>
  <si>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</si>
  <si>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</si>
  <si>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</si>
  <si>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</si>
  <si>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</si>
  <si>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</si>
  <si>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</si>
  <si>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</si>
  <si>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</si>
  <si>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</si>
  <si>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</si>
  <si>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</si>
  <si>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</si>
  <si>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</si>
  <si>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</si>
  <si>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</si>
  <si>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</si>
  <si>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</si>
  <si>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</si>
  <si>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</si>
  <si>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</si>
  <si>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</si>
  <si>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</si>
  <si>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</si>
  <si>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</si>
  <si>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</si>
  <si>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</si>
  <si>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</si>
  <si>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</si>
  <si>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</si>
  <si>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</si>
  <si>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</si>
  <si>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</si>
  <si>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</si>
  <si>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</si>
  <si>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</si>
  <si>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</si>
  <si>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</si>
  <si>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</si>
  <si>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</si>
  <si>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</si>
  <si>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</si>
  <si>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</si>
  <si>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</si>
  <si>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</si>
  <si>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</si>
  <si>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</si>
  <si>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</si>
  <si>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</si>
  <si>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</si>
  <si>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</si>
  <si>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</si>
  <si>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</si>
  <si>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</si>
  <si>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</si>
  <si>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</si>
  <si>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</si>
  <si>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</si>
  <si>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</si>
  <si>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</si>
  <si>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</si>
  <si>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</si>
  <si>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</si>
  <si>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</si>
  <si>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</si>
  <si>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</si>
  <si>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</si>
  <si>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</si>
  <si>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</si>
  <si>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</si>
  <si>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</si>
  <si>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</si>
  <si>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</si>
  <si>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</si>
  <si>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</si>
  <si>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</si>
  <si>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</si>
  <si>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</si>
  <si>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</si>
  <si>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</si>
  <si>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</si>
  <si>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</si>
  <si>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</si>
  <si>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</si>
  <si>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</si>
  <si>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</si>
  <si>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</si>
  <si>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</si>
  <si>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</si>
  <si>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</si>
  <si>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</si>
  <si>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</si>
  <si>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</si>
  <si>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</si>
  <si>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</si>
  <si>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</si>
  <si>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</si>
  <si>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</si>
  <si>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</si>
  <si>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</si>
  <si>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</si>
  <si>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</si>
  <si>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</si>
  <si>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</si>
  <si>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</si>
  <si>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</si>
  <si>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</si>
  <si>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</si>
  <si>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</si>
  <si>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</si>
  <si>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</si>
  <si>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</si>
  <si>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</si>
  <si>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</si>
  <si>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</si>
  <si>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</si>
  <si>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</si>
  <si>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</si>
  <si>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</si>
  <si>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</si>
  <si>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</si>
  <si>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</si>
  <si>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</si>
  <si>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</si>
  <si>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</si>
  <si>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</si>
  <si>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</si>
  <si>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</si>
  <si>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</si>
  <si>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</si>
  <si>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</si>
  <si>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</si>
  <si>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</si>
  <si>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</si>
  <si>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</si>
  <si>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</si>
  <si>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</si>
  <si>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</si>
  <si>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</si>
  <si>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</si>
  <si>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</si>
  <si>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</si>
  <si>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</si>
  <si>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</si>
  <si>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</si>
  <si>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</si>
  <si>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</si>
  <si>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</si>
  <si>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</si>
  <si>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</si>
  <si>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</si>
  <si>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</si>
  <si>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</si>
  <si>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</si>
  <si>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</si>
  <si>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</si>
  <si>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</si>
  <si>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</si>
  <si>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</si>
  <si>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</si>
  <si>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</si>
  <si>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</si>
  <si>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</si>
  <si>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</si>
  <si>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</si>
  <si>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</si>
  <si>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</si>
  <si>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</si>
  <si>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</si>
  <si>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</si>
  <si>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</si>
  <si>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</si>
  <si>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</si>
  <si>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</si>
  <si>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</si>
  <si>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</si>
  <si>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</si>
  <si>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</si>
  <si>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</si>
  <si>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</si>
  <si>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</si>
  <si>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</si>
  <si>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</si>
  <si>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</si>
  <si>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</si>
  <si>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</si>
  <si>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</si>
  <si>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</si>
  <si>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</si>
  <si>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</si>
  <si>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</si>
  <si>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</si>
  <si>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</si>
  <si>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</si>
  <si>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</si>
  <si>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</si>
  <si>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</si>
  <si>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</si>
  <si>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</si>
  <si>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</si>
  <si>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</si>
  <si>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</si>
  <si>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</si>
  <si>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</si>
  <si>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</si>
  <si>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</si>
  <si>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</si>
  <si>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</si>
  <si>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</si>
  <si>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</si>
  <si>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</si>
  <si>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</si>
  <si>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</si>
  <si>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</si>
  <si>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</si>
  <si>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</si>
  <si>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</si>
  <si>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</si>
  <si>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</si>
  <si>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</si>
  <si>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</si>
  <si>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</si>
  <si>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</si>
  <si>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</si>
  <si>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</si>
  <si>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</si>
  <si>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</si>
  <si>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</si>
  <si>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</si>
  <si>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</si>
  <si>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</si>
  <si>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</si>
  <si>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</si>
  <si>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</si>
  <si>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</si>
  <si>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</si>
  <si>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</si>
  <si>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</si>
  <si>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</si>
  <si>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</si>
  <si>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</si>
  <si>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</si>
  <si>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</si>
  <si>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</si>
  <si>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</si>
  <si>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</si>
  <si>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</si>
  <si>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</si>
  <si>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</si>
  <si>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</si>
  <si>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</si>
  <si>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</si>
  <si>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</si>
  <si>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</si>
  <si>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</si>
  <si>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</si>
  <si>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</si>
  <si>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</si>
  <si>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</si>
  <si>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</si>
  <si>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</si>
  <si>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</si>
  <si>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</si>
  <si>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</si>
  <si>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</si>
  <si>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</si>
  <si>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</si>
  <si>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</si>
  <si>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</si>
  <si>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</si>
  <si>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</si>
  <si>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</si>
  <si>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</si>
  <si>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</si>
  <si>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</si>
  <si>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</si>
  <si>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</si>
  <si>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</si>
  <si>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</si>
  <si>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</si>
  <si>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</si>
  <si>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</si>
  <si>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</si>
  <si>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</si>
  <si>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</si>
  <si>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</si>
  <si>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</si>
  <si>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</si>
  <si>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</si>
  <si>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</si>
  <si>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</si>
  <si>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</si>
  <si>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</si>
  <si>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</si>
  <si>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</si>
  <si>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</si>
  <si>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</si>
  <si>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</si>
  <si>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</si>
  <si>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</si>
  <si>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</si>
  <si>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</si>
  <si>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</si>
  <si>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</si>
  <si>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</si>
  <si>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</si>
  <si>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</si>
  <si>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</si>
  <si>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</si>
  <si>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</si>
  <si>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</si>
  <si>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</si>
  <si>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</si>
  <si>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</si>
  <si>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</si>
  <si>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</si>
  <si>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</si>
  <si>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</si>
  <si>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</si>
  <si>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</si>
  <si>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</si>
  <si>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</si>
  <si>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</si>
  <si>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</si>
  <si>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</si>
  <si>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</si>
  <si>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</si>
  <si>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</si>
  <si>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</si>
  <si>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</si>
  <si>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</si>
  <si>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</si>
  <si>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</si>
  <si>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</si>
  <si>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</si>
  <si>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</si>
  <si>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</si>
  <si>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</si>
  <si>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</si>
  <si>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</si>
  <si>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</si>
  <si>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</si>
  <si>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</si>
  <si>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</si>
  <si>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</si>
  <si>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</si>
  <si>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</si>
  <si>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</si>
  <si>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</si>
  <si>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</si>
  <si>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</si>
  <si>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</si>
  <si>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</si>
  <si>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</si>
  <si>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</si>
  <si>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</si>
  <si>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</si>
  <si>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</si>
  <si>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</si>
  <si>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</si>
  <si>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</si>
  <si>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</si>
  <si>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</si>
  <si>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</si>
  <si>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</si>
  <si>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</si>
  <si>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</si>
  <si>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</si>
  <si>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</si>
  <si>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</si>
  <si>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</si>
  <si>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</si>
  <si>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</si>
  <si>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</si>
  <si>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</si>
  <si>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</si>
  <si>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</si>
  <si>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</si>
  <si>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</si>
  <si>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</si>
  <si>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</si>
  <si>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</si>
  <si>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</si>
  <si>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</si>
  <si>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</si>
  <si>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</si>
  <si>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</si>
  <si>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</si>
  <si>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</si>
  <si>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</si>
  <si>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</si>
  <si>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</si>
  <si>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</si>
  <si>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</si>
  <si>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</si>
  <si>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</si>
  <si>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</si>
  <si>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</si>
  <si>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</si>
  <si>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</si>
  <si>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</si>
  <si>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</si>
  <si>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</si>
  <si>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</si>
  <si>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</si>
  <si>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</si>
  <si>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</si>
  <si>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</si>
  <si>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</si>
  <si>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</si>
  <si>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</si>
  <si>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</si>
  <si>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</si>
  <si>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</si>
  <si>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</si>
  <si>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</si>
  <si>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</si>
  <si>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</si>
  <si>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</si>
  <si>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</si>
  <si>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</si>
  <si>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</si>
  <si>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</si>
  <si>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</si>
  <si>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</si>
  <si>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</si>
  <si>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</si>
  <si>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</si>
  <si>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</si>
  <si>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</si>
  <si>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</si>
  <si>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</si>
  <si>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</si>
  <si>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</si>
  <si>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</si>
  <si>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</si>
  <si>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</si>
  <si>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</si>
  <si>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</si>
  <si>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</si>
  <si>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</si>
  <si>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</si>
  <si>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</si>
  <si>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</si>
  <si>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</si>
  <si>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</si>
  <si>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</si>
  <si>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</si>
  <si>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</si>
  <si>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</si>
  <si>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</si>
  <si>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</si>
  <si>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</si>
  <si>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</si>
  <si>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</si>
  <si>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</si>
  <si>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</si>
  <si>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</si>
  <si>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</si>
  <si>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</si>
  <si>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</si>
  <si>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</si>
  <si>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</si>
  <si>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</si>
  <si>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</si>
  <si>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</si>
  <si>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</si>
  <si>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</si>
  <si>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</si>
  <si>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</si>
  <si>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</si>
  <si>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</si>
  <si>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</si>
  <si>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</si>
  <si>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</si>
  <si>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</si>
  <si>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</si>
  <si>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</si>
  <si>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</si>
  <si>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</si>
  <si>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</si>
  <si>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</si>
  <si>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</si>
  <si>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</si>
  <si>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</si>
  <si>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</si>
  <si>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</si>
  <si>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</si>
  <si>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</si>
  <si>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</si>
  <si>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</si>
  <si>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</si>
  <si>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</si>
  <si>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</si>
  <si>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</si>
  <si>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</si>
  <si>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</si>
  <si>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</si>
  <si>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</si>
  <si>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</si>
  <si>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</si>
  <si>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</si>
  <si>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</si>
  <si>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</si>
  <si>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</si>
  <si>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</si>
  <si>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</si>
  <si>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</si>
  <si>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</si>
  <si>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</si>
  <si>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</si>
  <si>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</si>
  <si>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</si>
  <si>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</si>
  <si>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</si>
  <si>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</si>
  <si>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</si>
  <si>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</si>
  <si>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</si>
  <si>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</si>
  <si>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</si>
  <si>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</si>
  <si>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</si>
  <si>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</si>
  <si>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</si>
  <si>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</si>
  <si>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</si>
  <si>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</si>
  <si>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</si>
  <si>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</si>
  <si>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</si>
  <si>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</si>
  <si>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</si>
  <si>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</si>
  <si>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</si>
  <si>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</si>
  <si>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</si>
  <si>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</si>
  <si>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</si>
  <si>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</si>
  <si>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</si>
  <si>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</si>
  <si>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</si>
  <si>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</si>
  <si>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</si>
  <si>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</si>
  <si>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</si>
  <si>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</si>
  <si>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</si>
  <si>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</si>
  <si>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</si>
  <si>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</si>
  <si>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</si>
  <si>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</si>
  <si>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</si>
  <si>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</si>
  <si>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</si>
  <si>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</si>
  <si>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</si>
  <si>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</si>
  <si>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</si>
  <si>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</si>
  <si>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</si>
  <si>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</si>
  <si>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</si>
  <si>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</si>
  <si>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</si>
  <si>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</si>
  <si>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</si>
  <si>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</si>
  <si>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</si>
  <si>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</si>
  <si>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</si>
  <si>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</si>
  <si>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</si>
  <si>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</si>
  <si>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</si>
  <si>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</si>
  <si>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</si>
  <si>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</si>
  <si>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</si>
  <si>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</si>
  <si>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</si>
  <si>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</si>
  <si>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</si>
  <si>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</si>
  <si>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</si>
  <si>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</si>
  <si>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</si>
  <si>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</si>
  <si>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</si>
  <si>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</si>
  <si>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</si>
  <si>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</si>
  <si>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</si>
  <si>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</si>
  <si>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</si>
  <si>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</si>
  <si>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</si>
  <si>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</si>
  <si>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</si>
  <si>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</si>
  <si>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</si>
  <si>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</si>
  <si>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</si>
  <si>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</si>
  <si>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</si>
  <si>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</si>
  <si>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</si>
  <si>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</si>
  <si>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</si>
  <si>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</si>
  <si>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</si>
  <si>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</si>
  <si>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</si>
  <si>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</si>
  <si>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</si>
  <si>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</si>
  <si>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</si>
  <si>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</si>
  <si>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</si>
  <si>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</si>
  <si>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</si>
  <si>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</si>
  <si>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</si>
  <si>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</si>
  <si>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</si>
  <si>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</si>
  <si>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</si>
  <si>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</si>
  <si>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</si>
  <si>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</si>
  <si>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</si>
  <si>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</si>
  <si>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</si>
  <si>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</si>
  <si>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</si>
  <si>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</si>
  <si>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</si>
  <si>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</si>
  <si>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</si>
  <si>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</si>
  <si>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</si>
  <si>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</si>
  <si>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</si>
  <si>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</si>
  <si>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</si>
  <si>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</si>
  <si>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</si>
  <si>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</si>
  <si>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</si>
  <si>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</si>
  <si>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</si>
  <si>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</si>
  <si>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</si>
  <si>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</si>
  <si>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</si>
  <si>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</si>
  <si>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</si>
  <si>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</si>
  <si>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</si>
  <si>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</si>
  <si>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</si>
  <si>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</si>
  <si>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</si>
  <si>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</si>
  <si>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</si>
  <si>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</si>
  <si>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</si>
  <si>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</si>
  <si>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</si>
  <si>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</si>
  <si>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</si>
  <si>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</si>
  <si>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</si>
  <si>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</si>
  <si>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</si>
  <si>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</si>
  <si>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</si>
  <si>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</si>
  <si>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</si>
  <si>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</si>
  <si>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</si>
  <si>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</si>
  <si>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</si>
  <si>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</si>
  <si>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</si>
  <si>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</si>
  <si>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</si>
  <si>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</si>
  <si>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</si>
  <si>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</si>
  <si>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</si>
  <si>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</si>
  <si>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</si>
  <si>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</si>
  <si>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</si>
  <si>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</si>
  <si>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</si>
  <si>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</si>
  <si>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</si>
  <si>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</si>
  <si>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</si>
  <si>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</si>
  <si>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</si>
  <si>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</si>
  <si>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</si>
  <si>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</si>
  <si>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</si>
  <si>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</si>
  <si>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</si>
  <si>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</si>
  <si>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</si>
  <si>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</si>
  <si>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</si>
  <si>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</si>
  <si>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</si>
  <si>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</si>
  <si>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</si>
  <si>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</si>
  <si>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</si>
  <si>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</si>
  <si>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</si>
  <si>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</si>
  <si>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</si>
  <si>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</si>
  <si>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</si>
  <si>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</si>
  <si>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</si>
  <si>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</si>
  <si>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</si>
  <si>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</si>
  <si>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</si>
  <si>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</si>
  <si>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</si>
  <si>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</si>
  <si>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</si>
  <si>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</si>
  <si>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</si>
  <si>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</si>
  <si>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</si>
  <si>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</si>
  <si>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</si>
  <si>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</si>
  <si>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</si>
  <si>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</si>
  <si>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</si>
  <si>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</si>
  <si>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</si>
  <si>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</si>
  <si>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</si>
  <si>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</si>
  <si>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</si>
  <si>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</si>
  <si>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</si>
  <si>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</si>
  <si>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</si>
  <si>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</si>
  <si>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</si>
  <si>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</si>
  <si>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</si>
  <si>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</si>
  <si>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</si>
  <si>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</si>
  <si>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</si>
  <si>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</si>
  <si>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</si>
  <si>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</si>
  <si>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</si>
  <si>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</si>
  <si>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</si>
  <si>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</si>
  <si>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</si>
  <si>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</si>
  <si>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</si>
  <si>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</si>
  <si>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</si>
  <si>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</si>
  <si>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</si>
  <si>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</si>
  <si>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</si>
  <si>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</si>
  <si>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</si>
  <si>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</si>
  <si>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</si>
  <si>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</si>
  <si>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</si>
  <si>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</si>
  <si>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</si>
  <si>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</si>
  <si>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</si>
  <si>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</si>
  <si>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</si>
  <si>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</si>
  <si>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</si>
  <si>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</si>
  <si>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</si>
  <si>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</si>
  <si>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</si>
  <si>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</si>
  <si>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</si>
  <si>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</si>
  <si>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</si>
  <si>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</si>
  <si>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</si>
  <si>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</si>
  <si>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</si>
  <si>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</si>
  <si>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</si>
  <si>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</si>
  <si>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</si>
  <si>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</si>
  <si>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</si>
  <si>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</si>
  <si>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</si>
  <si>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</si>
  <si>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</si>
  <si>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</si>
  <si>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</si>
  <si>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</si>
  <si>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</si>
  <si>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</si>
  <si>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</si>
  <si>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</si>
  <si>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</si>
  <si>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</si>
  <si>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</si>
  <si>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</si>
  <si>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</si>
  <si>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</si>
  <si>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</si>
  <si>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</si>
  <si>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</si>
  <si>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</si>
  <si>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</si>
  <si>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</si>
  <si>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</si>
  <si>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</si>
  <si>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</si>
  <si>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</si>
  <si>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</si>
  <si>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</si>
  <si>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</si>
  <si>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</si>
  <si>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</si>
  <si>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</si>
  <si>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</si>
  <si>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</si>
  <si>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</si>
  <si>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</si>
  <si>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</si>
  <si>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</si>
  <si>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</si>
  <si>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</si>
  <si>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</si>
  <si>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</si>
  <si>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</si>
  <si>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</si>
  <si>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</si>
  <si>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</si>
  <si>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</si>
  <si>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</si>
  <si>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</si>
  <si>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</si>
  <si>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</si>
  <si>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</si>
  <si>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</si>
  <si>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</si>
  <si>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</si>
  <si>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</si>
  <si>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</si>
  <si>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</si>
  <si>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</si>
  <si>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</si>
  <si>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</si>
  <si>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</si>
  <si>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</si>
  <si>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</si>
  <si>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</si>
  <si>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</si>
  <si>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</si>
  <si>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</si>
  <si>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</si>
  <si>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</si>
  <si>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</si>
  <si>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</si>
  <si>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</si>
  <si>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</si>
  <si>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</si>
  <si>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</si>
  <si>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</si>
  <si>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</si>
  <si>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</si>
  <si>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</si>
  <si>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</si>
  <si>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</si>
  <si>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</si>
  <si>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</si>
  <si>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</si>
  <si>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</si>
  <si>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</si>
  <si>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</si>
  <si>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</si>
  <si>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</si>
  <si>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</si>
  <si>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</si>
  <si>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</si>
  <si>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</si>
  <si>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</si>
  <si>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</si>
  <si>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</si>
  <si>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</si>
  <si>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</si>
  <si>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</si>
  <si>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</si>
  <si>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</si>
  <si>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</si>
  <si>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</si>
  <si>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</si>
  <si>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</si>
  <si>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</si>
  <si>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</si>
  <si>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</si>
  <si>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</si>
  <si>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</si>
  <si>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</si>
  <si>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</si>
  <si>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</si>
  <si>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</si>
  <si>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</si>
  <si>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</si>
  <si>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</si>
  <si>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</si>
  <si>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</si>
  <si>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</si>
  <si>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</si>
  <si>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</si>
  <si>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</si>
  <si>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</si>
  <si>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</si>
  <si>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</si>
  <si>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</si>
  <si>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</si>
  <si>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</si>
  <si>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</si>
  <si>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</si>
  <si>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</si>
  <si>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</si>
  <si>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</si>
  <si>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</si>
  <si>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</si>
  <si>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</si>
  <si>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</si>
  <si>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</si>
  <si>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</si>
  <si>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</si>
  <si>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</si>
  <si>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</si>
  <si>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</si>
  <si>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</si>
  <si>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</si>
  <si>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</si>
  <si>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</si>
  <si>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</si>
  <si>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</si>
  <si>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</si>
  <si>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</si>
  <si>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</si>
  <si>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</si>
  <si>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</si>
  <si>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</si>
  <si>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</si>
  <si>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</si>
  <si>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</si>
  <si>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</si>
  <si>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</si>
  <si>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</si>
  <si>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</si>
  <si>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</si>
  <si>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</si>
  <si>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</si>
  <si>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</si>
  <si>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</si>
  <si>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</si>
  <si>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</si>
  <si>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</si>
  <si>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</si>
  <si>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</si>
  <si>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</si>
  <si>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</si>
  <si>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</si>
  <si>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</si>
  <si>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</si>
  <si>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</si>
  <si>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</si>
  <si>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</si>
  <si>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</si>
  <si>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</si>
  <si>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</si>
  <si>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</si>
  <si>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</si>
  <si>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</si>
  <si>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</si>
  <si>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</si>
  <si>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</si>
  <si>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</si>
  <si>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</si>
  <si>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</si>
  <si>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</si>
  <si>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</si>
  <si>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</si>
  <si>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</si>
  <si>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</si>
  <si>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</si>
  <si>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</si>
  <si>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</si>
  <si>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</si>
  <si>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</si>
  <si>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</si>
  <si>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</si>
  <si>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</si>
  <si>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</si>
  <si>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</si>
  <si>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</si>
  <si>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</si>
  <si>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</si>
  <si>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</si>
  <si>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</si>
  <si>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</si>
  <si>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</si>
  <si>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</si>
  <si>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</si>
  <si>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</si>
  <si>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</si>
  <si>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</si>
  <si>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</si>
  <si>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</si>
  <si>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</si>
  <si>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</si>
  <si>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</si>
  <si>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</si>
  <si>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</si>
  <si>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</si>
  <si>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</si>
  <si>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</si>
  <si>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</si>
  <si>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</si>
  <si>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</si>
  <si>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</si>
  <si>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</si>
  <si>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</si>
  <si>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</si>
  <si>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</si>
  <si>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</si>
  <si>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</si>
  <si>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</si>
  <si>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</si>
  <si>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</si>
  <si>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</si>
  <si>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</si>
  <si>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</si>
  <si>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</si>
  <si>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</si>
  <si>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</si>
  <si>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</si>
  <si>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</si>
  <si>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</si>
  <si>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</si>
  <si>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</si>
  <si>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</si>
  <si>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</si>
  <si>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</si>
  <si>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</si>
  <si>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</si>
  <si>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</si>
  <si>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</si>
  <si>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</si>
  <si>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</si>
  <si>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</si>
  <si>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</si>
  <si>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</si>
  <si>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</si>
  <si>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</si>
  <si>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</si>
  <si>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</si>
  <si>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</si>
  <si>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</si>
  <si>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</si>
  <si>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</si>
  <si>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</si>
  <si>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</si>
  <si>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</si>
  <si>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</si>
  <si>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</si>
  <si>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</si>
  <si>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</si>
  <si>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</si>
  <si>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</si>
  <si>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</si>
  <si>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</si>
  <si>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</si>
  <si>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</si>
  <si>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</si>
  <si>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</si>
  <si>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</si>
  <si>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</si>
  <si>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</si>
  <si>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</si>
  <si>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</si>
  <si>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</si>
  <si>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</si>
  <si>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</si>
  <si>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</si>
  <si>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</si>
  <si>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</si>
  <si>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</si>
  <si>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</si>
  <si>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</si>
  <si>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</si>
  <si>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</si>
  <si>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</si>
  <si>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</si>
  <si>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</si>
  <si>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</si>
  <si>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</si>
  <si>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</si>
  <si>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</si>
  <si>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</si>
  <si>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</si>
  <si>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</si>
  <si>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</si>
  <si>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</si>
  <si>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</si>
  <si>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</si>
  <si>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</si>
  <si>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</si>
  <si>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</si>
  <si>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</si>
  <si>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</si>
  <si>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</si>
  <si>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</si>
  <si>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</si>
  <si>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</si>
  <si>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</si>
  <si>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</si>
  <si>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</si>
  <si>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</si>
  <si>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</si>
  <si>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</si>
  <si>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</si>
  <si>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</si>
  <si>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</si>
  <si>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</si>
  <si>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</si>
  <si>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</si>
  <si>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</si>
  <si>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</si>
  <si>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</si>
  <si>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</si>
  <si>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</si>
  <si>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</si>
  <si>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</si>
  <si>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</si>
  <si>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</si>
  <si>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</si>
  <si>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</si>
  <si>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</si>
  <si>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</si>
  <si>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</si>
  <si>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</si>
  <si>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</si>
  <si>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</si>
  <si>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</si>
  <si>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</si>
  <si>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</si>
  <si>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</si>
  <si>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</si>
  <si>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</si>
  <si>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</si>
  <si>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</si>
  <si>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</si>
  <si>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</si>
  <si>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</si>
  <si>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</si>
  <si>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</si>
  <si>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</si>
  <si>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</si>
  <si>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</si>
  <si>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</si>
  <si>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</si>
  <si>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</si>
  <si>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</si>
  <si>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</si>
  <si>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</si>
  <si>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</si>
  <si>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</si>
  <si>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</si>
  <si>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</si>
  <si>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</si>
  <si>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</si>
  <si>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</si>
  <si>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</si>
  <si>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</si>
  <si>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</si>
  <si>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</si>
  <si>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</si>
  <si>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</si>
  <si>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</si>
  <si>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</si>
  <si>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</si>
  <si>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</si>
  <si>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</si>
  <si>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</si>
  <si>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</si>
  <si>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</si>
  <si>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</si>
  <si>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</si>
  <si>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</si>
  <si>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</si>
  <si>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</si>
  <si>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</si>
  <si>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</si>
  <si>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</si>
  <si>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</si>
  <si>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</si>
  <si>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</si>
  <si>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</si>
  <si>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</si>
  <si>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</si>
  <si>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</si>
  <si>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</si>
  <si>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</si>
  <si>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</si>
  <si>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</si>
  <si>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</si>
  <si>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</si>
  <si>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</si>
  <si>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</si>
  <si>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</si>
  <si>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</si>
  <si>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</si>
  <si>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</si>
  <si>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</si>
  <si>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</si>
  <si>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</si>
  <si>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</si>
  <si>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</si>
  <si>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</si>
  <si>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</si>
  <si>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</si>
  <si>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</si>
  <si>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</si>
  <si>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</si>
  <si>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</si>
  <si>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</si>
  <si>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</si>
  <si>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</si>
  <si>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</si>
  <si>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</si>
  <si>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</si>
  <si>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</si>
  <si>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</si>
  <si>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</si>
  <si>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</si>
  <si>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</si>
  <si>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</si>
  <si>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</si>
  <si>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</si>
  <si>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</si>
  <si>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</si>
  <si>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</si>
  <si>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</si>
  <si>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</si>
  <si>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</si>
  <si>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</si>
  <si>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</si>
  <si>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</si>
  <si>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</si>
  <si>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</si>
  <si>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</si>
  <si>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</si>
  <si>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</si>
  <si>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</si>
  <si>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</si>
  <si>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</si>
  <si>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</si>
  <si>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</si>
  <si>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</si>
  <si>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</si>
  <si>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</si>
  <si>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</si>
  <si>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</si>
  <si>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</si>
  <si>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</si>
  <si>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</si>
  <si>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</si>
  <si>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</si>
  <si>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</si>
  <si>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</si>
  <si>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</si>
  <si>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</si>
  <si>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</si>
  <si>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</si>
  <si>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</si>
  <si>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</si>
  <si>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</si>
  <si>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</si>
  <si>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</si>
  <si>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</si>
  <si>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</si>
  <si>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</si>
  <si>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</si>
  <si>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</si>
  <si>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</si>
  <si>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</si>
  <si>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</si>
  <si>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</si>
  <si>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</si>
  <si>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</si>
  <si>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</si>
  <si>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</si>
  <si>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</si>
  <si>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</si>
  <si>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</si>
  <si>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</si>
  <si>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</si>
  <si>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</si>
  <si>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</si>
  <si>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</si>
  <si>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</si>
  <si>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</si>
  <si>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</si>
  <si>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</si>
  <si>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</si>
  <si>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</si>
  <si>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</si>
  <si>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</si>
  <si>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</si>
  <si>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</si>
  <si>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</si>
  <si>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</si>
  <si>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</si>
  <si>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</si>
  <si>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</si>
  <si>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</si>
  <si>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</si>
  <si>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</si>
  <si>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</si>
  <si>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</si>
  <si>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</si>
  <si>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</si>
  <si>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</si>
  <si>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</si>
  <si>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</si>
  <si>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</si>
  <si>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</si>
  <si>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</si>
  <si>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</si>
  <si>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</si>
  <si>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</si>
  <si>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</si>
  <si>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</si>
  <si>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</si>
  <si>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</si>
  <si>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</si>
  <si>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</si>
  <si>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</si>
  <si>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</si>
  <si>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</si>
  <si>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</si>
  <si>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</si>
  <si>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</si>
  <si>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</si>
  <si>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</si>
  <si>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</si>
  <si>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</si>
  <si>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</si>
  <si>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</si>
  <si>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</si>
  <si>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</si>
  <si>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</si>
  <si>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</si>
  <si>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</si>
  <si>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</si>
  <si>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</si>
  <si>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</si>
  <si>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</si>
  <si>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</si>
  <si>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</si>
  <si>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</si>
  <si>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</si>
  <si>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</si>
  <si>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</si>
  <si>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</si>
  <si>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</si>
  <si>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</si>
  <si>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</si>
  <si>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</si>
  <si>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</si>
  <si>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</si>
  <si>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</si>
  <si>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</si>
  <si>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</si>
  <si>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</si>
  <si>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</si>
  <si>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</si>
  <si>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</si>
  <si>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</si>
  <si>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</si>
  <si>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</si>
  <si>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</si>
  <si>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</si>
  <si>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</si>
  <si>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</si>
  <si>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</si>
  <si>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</si>
  <si>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</si>
  <si>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</si>
  <si>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</si>
  <si>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</si>
  <si>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</si>
  <si>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</si>
  <si>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</si>
  <si>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</si>
  <si>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</si>
  <si>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</si>
  <si>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</si>
  <si>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</si>
  <si>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</si>
  <si>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</si>
  <si>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</si>
  <si>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</si>
  <si>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</si>
  <si>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</si>
  <si>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</si>
  <si>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</si>
  <si>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</si>
  <si>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</si>
  <si>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</si>
  <si>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</si>
  <si>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</si>
  <si>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</si>
  <si>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</si>
  <si>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</si>
  <si>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</si>
  <si>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</si>
  <si>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</si>
  <si>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</si>
  <si>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</si>
  <si>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</si>
  <si>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</si>
  <si>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</si>
  <si>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</si>
  <si>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</si>
  <si>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</si>
  <si>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</si>
  <si>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</si>
  <si>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</si>
  <si>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</si>
  <si>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</si>
  <si>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</si>
  <si>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</si>
  <si>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</si>
  <si>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</si>
  <si>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</si>
  <si>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</si>
  <si>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</si>
  <si>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</si>
  <si>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</si>
  <si>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</si>
  <si>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</si>
  <si>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</si>
  <si>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</si>
  <si>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</si>
  <si>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</si>
  <si>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</si>
  <si>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</si>
  <si>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</si>
  <si>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</si>
  <si>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</si>
  <si>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</si>
  <si>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</si>
  <si>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</si>
  <si>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</si>
  <si>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</si>
  <si>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</si>
  <si>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</si>
  <si>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</si>
  <si>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</si>
  <si>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</si>
  <si>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</si>
  <si>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</si>
  <si>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</si>
  <si>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</si>
  <si>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</si>
  <si>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</si>
  <si>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</si>
  <si>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</si>
  <si>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</si>
  <si>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</si>
  <si>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</si>
  <si>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</si>
  <si>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</si>
  <si>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</si>
  <si>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</si>
  <si>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</si>
  <si>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</si>
  <si>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</si>
  <si>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</si>
  <si>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</si>
  <si>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</si>
  <si>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</si>
  <si>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</si>
  <si>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</si>
  <si>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</si>
  <si>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</si>
  <si>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</si>
  <si>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</si>
  <si>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</si>
  <si>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</si>
  <si>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</si>
  <si>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</si>
  <si>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</si>
  <si>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</si>
  <si>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</si>
  <si>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</si>
  <si>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</si>
  <si>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</si>
  <si>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</si>
  <si>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</si>
  <si>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</si>
  <si>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</si>
  <si>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</si>
  <si>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</si>
  <si>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</si>
  <si>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</si>
  <si>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</si>
  <si>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</si>
  <si>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</si>
  <si>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</si>
  <si>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</si>
  <si>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</si>
  <si>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</si>
  <si>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</si>
  <si>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</si>
  <si>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</si>
  <si>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</si>
  <si>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</si>
  <si>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</si>
  <si>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</si>
  <si>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</si>
  <si>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</si>
  <si>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</si>
  <si>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</si>
  <si>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</si>
  <si>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</si>
  <si>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</si>
  <si>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</si>
  <si>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</si>
  <si>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</si>
  <si>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</si>
  <si>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</si>
  <si>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</si>
  <si>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</si>
  <si>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</si>
  <si>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</si>
  <si>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</si>
  <si>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</si>
  <si>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</si>
  <si>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</si>
  <si>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</si>
  <si>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</si>
  <si>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</si>
  <si>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</si>
  <si>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</si>
  <si>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</si>
  <si>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</si>
  <si>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</si>
  <si>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</si>
  <si>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</si>
  <si>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</si>
  <si>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</si>
  <si>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</si>
  <si>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</si>
  <si>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</si>
  <si>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</si>
  <si>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</si>
  <si>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</si>
  <si>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</si>
  <si>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</si>
  <si>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</si>
  <si>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</si>
  <si>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</si>
  <si>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</si>
  <si>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</si>
  <si>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</si>
  <si>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</si>
  <si>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</si>
  <si>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</si>
  <si>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</si>
  <si>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</si>
  <si>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</si>
  <si>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</si>
  <si>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</si>
  <si>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</si>
  <si>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</si>
  <si>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</si>
  <si>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</si>
  <si>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</si>
  <si>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</si>
  <si>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</si>
  <si>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</si>
  <si>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</si>
  <si>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</si>
  <si>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</si>
  <si>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</si>
  <si>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</si>
  <si>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</si>
  <si>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</si>
  <si>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</si>
  <si>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</si>
  <si>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</si>
  <si>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</si>
  <si>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</si>
  <si>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</si>
  <si>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</si>
  <si>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</si>
  <si>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</si>
  <si>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</si>
  <si>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</si>
  <si>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</si>
  <si>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</si>
  <si>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</si>
  <si>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</si>
  <si>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</si>
  <si>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</si>
  <si>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</si>
  <si>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</si>
  <si>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</si>
  <si>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</si>
  <si>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</si>
  <si>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</si>
  <si>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</si>
  <si>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</si>
  <si>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</si>
  <si>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</si>
  <si>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</si>
  <si>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</si>
  <si>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</si>
  <si>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</si>
  <si>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</si>
  <si>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</si>
  <si>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</si>
  <si>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</si>
  <si>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</si>
  <si>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</si>
  <si>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</si>
  <si>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</si>
  <si>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</si>
  <si>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</si>
  <si>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</si>
  <si>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</si>
  <si>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</si>
  <si>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</si>
  <si>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</si>
  <si>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</si>
  <si>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</si>
  <si>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</si>
  <si>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</si>
  <si>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</si>
  <si>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</si>
  <si>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</si>
  <si>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</si>
  <si>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</si>
  <si>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</si>
  <si>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</si>
  <si>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</si>
  <si>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</si>
  <si>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</si>
  <si>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</si>
  <si>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</si>
  <si>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</si>
  <si>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</si>
  <si>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</si>
  <si>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</si>
  <si>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</si>
  <si>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</si>
  <si>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</si>
  <si>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</si>
  <si>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</si>
  <si>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</si>
  <si>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</si>
  <si>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</si>
  <si>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</si>
  <si>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</si>
  <si>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</si>
  <si>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</si>
  <si>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</si>
  <si>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</si>
  <si>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</si>
  <si>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</si>
  <si>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</si>
  <si>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</si>
  <si>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</si>
  <si>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</si>
  <si>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</si>
  <si>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</si>
  <si>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</si>
  <si>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</si>
  <si>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</si>
  <si>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</si>
  <si>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</si>
  <si>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</si>
  <si>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</si>
  <si>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</si>
  <si>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</si>
  <si>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</si>
  <si>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</si>
  <si>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</si>
  <si>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</si>
  <si>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</si>
  <si>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</si>
  <si>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</si>
  <si>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</si>
  <si>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</si>
  <si>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</si>
  <si>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</si>
  <si>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</si>
  <si>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</si>
  <si>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</si>
  <si>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</si>
  <si>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</si>
  <si>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</si>
  <si>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</si>
  <si>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</si>
  <si>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</si>
  <si>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</si>
  <si>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</si>
  <si>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</si>
  <si>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</si>
  <si>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</si>
  <si>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</si>
  <si>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</si>
  <si>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</si>
  <si>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</si>
  <si>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</si>
  <si>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</si>
  <si>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</si>
  <si>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</si>
  <si>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</si>
  <si>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</si>
  <si>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</si>
  <si>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</si>
  <si>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</si>
  <si>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</si>
  <si>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</si>
  <si>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</si>
  <si>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</si>
  <si>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</si>
  <si>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</si>
  <si>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</si>
  <si>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</si>
  <si>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</si>
  <si>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</si>
  <si>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</si>
  <si>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</si>
  <si>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</si>
  <si>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</si>
  <si>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</si>
  <si>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</si>
  <si>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</si>
  <si>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</si>
  <si>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</si>
  <si>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</si>
  <si>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</si>
  <si>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</si>
  <si>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</si>
  <si>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</si>
  <si>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</si>
  <si>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</si>
  <si>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</si>
  <si>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</si>
  <si>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</si>
  <si>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</si>
  <si>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</si>
  <si>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</si>
  <si>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</si>
  <si>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</si>
  <si>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</si>
  <si>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</si>
  <si>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</si>
  <si>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</si>
  <si>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</si>
  <si>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</si>
  <si>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</si>
  <si>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</si>
  <si>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</si>
  <si>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</si>
  <si>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</si>
  <si>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</si>
  <si>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</si>
  <si>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</si>
  <si>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</si>
  <si>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</si>
  <si>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</si>
  <si>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</si>
  <si>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</si>
  <si>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</si>
  <si>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</si>
  <si>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</si>
  <si>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</si>
  <si>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</si>
  <si>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</si>
  <si>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</si>
  <si>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</si>
  <si>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</si>
  <si>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</si>
  <si>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</si>
  <si>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</si>
  <si>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</si>
  <si>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</si>
  <si>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</si>
  <si>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</si>
  <si>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</si>
  <si>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</si>
  <si>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</si>
  <si>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</si>
  <si>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</si>
  <si>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</si>
  <si>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</si>
  <si>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</si>
  <si>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</si>
  <si>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</si>
  <si>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</si>
  <si>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</si>
  <si>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</si>
  <si>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</si>
  <si>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</si>
  <si>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</si>
  <si>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</si>
  <si>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</si>
  <si>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</si>
  <si>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</si>
  <si>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</si>
  <si>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</si>
  <si>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</si>
  <si>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</si>
  <si>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</si>
  <si>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</si>
  <si>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</si>
  <si>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</si>
  <si>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</si>
  <si>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</si>
  <si>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</si>
  <si>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</si>
  <si>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</si>
  <si>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</si>
  <si>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</si>
  <si>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</si>
  <si>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</si>
  <si>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</si>
  <si>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</si>
  <si>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</si>
  <si>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</si>
  <si>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</si>
  <si>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</si>
  <si>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</si>
  <si>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</si>
  <si>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</si>
  <si>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</si>
  <si>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</si>
  <si>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</si>
  <si>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</si>
  <si>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</si>
  <si>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</si>
  <si>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</si>
  <si>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</si>
  <si>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</si>
  <si>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</si>
  <si>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</si>
  <si>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</si>
  <si>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</si>
  <si>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</si>
  <si>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</si>
  <si>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</si>
  <si>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</si>
  <si>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</si>
  <si>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</si>
  <si>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</si>
  <si>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</si>
  <si>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</si>
  <si>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</si>
  <si>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</si>
  <si>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</si>
  <si>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</si>
  <si>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</si>
  <si>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</si>
  <si>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</si>
  <si>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</si>
  <si>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</si>
  <si>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</si>
  <si>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</si>
  <si>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</si>
  <si>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</si>
  <si>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</si>
  <si>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</si>
  <si>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</si>
  <si>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</si>
  <si>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</si>
  <si>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</si>
  <si>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</si>
  <si>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</si>
  <si>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</si>
  <si>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</si>
  <si>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</si>
  <si>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</si>
  <si>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</si>
  <si>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</si>
  <si>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</si>
  <si>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</si>
  <si>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</si>
  <si>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</si>
  <si>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</si>
  <si>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</si>
  <si>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</si>
  <si>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</si>
  <si>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</si>
  <si>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</si>
  <si>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</si>
  <si>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</si>
  <si>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</si>
  <si>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</si>
  <si>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</si>
  <si>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</si>
  <si>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</si>
  <si>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</si>
  <si>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</si>
  <si>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</si>
  <si>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</si>
  <si>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</si>
  <si>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</si>
  <si>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</si>
  <si>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</si>
  <si>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</si>
  <si>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</si>
  <si>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</si>
  <si>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</si>
  <si>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</si>
  <si>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</si>
  <si>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</si>
  <si>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</si>
  <si>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</si>
  <si>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</si>
  <si>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</si>
  <si>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</si>
  <si>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</si>
  <si>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</si>
  <si>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</si>
  <si>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</si>
  <si>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</si>
  <si>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</si>
  <si>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</si>
  <si>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</si>
  <si>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</si>
  <si>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</si>
  <si>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</si>
  <si>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</si>
  <si>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</si>
  <si>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</si>
  <si>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</si>
  <si>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</si>
  <si>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</si>
  <si>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</si>
  <si>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</si>
  <si>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</si>
  <si>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</si>
  <si>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</si>
  <si>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</si>
  <si>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</si>
  <si>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</si>
  <si>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</si>
  <si>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</si>
  <si>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</si>
  <si>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</si>
  <si>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</si>
  <si>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</si>
  <si>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</si>
  <si>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</si>
  <si>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</si>
  <si>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</si>
  <si>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</si>
  <si>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</si>
  <si>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</si>
  <si>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</si>
  <si>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</si>
  <si>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</si>
  <si>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</si>
  <si>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</si>
  <si>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</si>
  <si>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</si>
  <si>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</si>
  <si>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</si>
  <si>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</si>
  <si>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</si>
  <si>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</si>
  <si>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</si>
  <si>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</si>
  <si>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</si>
  <si>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</si>
  <si>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</si>
  <si>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</si>
  <si>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</si>
  <si>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</si>
  <si>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</si>
  <si>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</si>
  <si>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</si>
  <si>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</si>
  <si>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</si>
  <si>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</si>
  <si>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</si>
  <si>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</si>
  <si>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</si>
  <si>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</si>
  <si>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</si>
  <si>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</si>
  <si>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</si>
  <si>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</si>
  <si>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</si>
  <si>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</si>
  <si>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</si>
  <si>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</si>
  <si>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</si>
  <si>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</si>
  <si>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</si>
  <si>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</si>
  <si>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</si>
  <si>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</si>
  <si>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</si>
  <si>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</si>
  <si>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</si>
  <si>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</si>
  <si>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</si>
  <si>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</si>
  <si>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</si>
  <si>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</si>
  <si>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</si>
  <si>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</si>
  <si>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</si>
  <si>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</si>
  <si>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</si>
  <si>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</si>
  <si>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</si>
  <si>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</si>
  <si>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</si>
  <si>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</si>
  <si>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</si>
  <si>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</si>
  <si>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</si>
  <si>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</si>
  <si>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</si>
  <si>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</si>
  <si>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</si>
  <si>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</si>
  <si>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</si>
  <si>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</si>
  <si>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</si>
  <si>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</si>
  <si>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</si>
  <si>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</si>
  <si>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</si>
  <si>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</si>
  <si>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</si>
  <si>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</si>
  <si>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</si>
  <si>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</si>
  <si>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</si>
  <si>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</si>
  <si>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</si>
  <si>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</si>
  <si>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</si>
  <si>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</si>
  <si>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</si>
  <si>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</si>
  <si>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</si>
  <si>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</si>
  <si>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</si>
  <si>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</si>
  <si>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</si>
  <si>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</si>
  <si>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</si>
  <si>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</si>
  <si>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</si>
  <si>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</si>
  <si>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</si>
  <si>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</si>
  <si>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</si>
  <si>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</si>
  <si>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</si>
  <si>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</si>
  <si>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</si>
  <si>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</si>
  <si>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</si>
  <si>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</si>
  <si>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</si>
  <si>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</si>
  <si>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</si>
  <si>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</si>
  <si>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</si>
  <si>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</si>
  <si>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</si>
  <si>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</si>
  <si>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</si>
  <si>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</si>
  <si>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</si>
  <si>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</si>
  <si>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</si>
  <si>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</si>
  <si>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</si>
  <si>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</si>
  <si>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</si>
  <si>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</si>
  <si>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</si>
  <si>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</si>
  <si>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</si>
  <si>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</si>
  <si>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</si>
  <si>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</si>
  <si>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</si>
  <si>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</si>
  <si>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</si>
  <si>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</si>
  <si>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</si>
  <si>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</si>
  <si>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</si>
  <si>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</si>
  <si>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</si>
  <si>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</si>
  <si>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</si>
  <si>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</si>
  <si>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</si>
  <si>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</si>
  <si>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</si>
  <si>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</si>
  <si>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</si>
  <si>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</si>
  <si>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</si>
  <si>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</si>
  <si>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</si>
  <si>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</si>
  <si>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</si>
  <si>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</si>
  <si>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</si>
  <si>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</si>
  <si>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</si>
  <si>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</si>
  <si>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</si>
  <si>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</si>
  <si>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</si>
  <si>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</si>
  <si>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</si>
  <si>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</si>
  <si>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</si>
  <si>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</si>
  <si>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</si>
  <si>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</si>
  <si>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</si>
  <si>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</si>
  <si>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</si>
  <si>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</si>
  <si>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</si>
  <si>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</si>
  <si>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</si>
  <si>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</si>
  <si>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</si>
  <si>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</si>
  <si>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</si>
  <si>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</si>
  <si>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</si>
  <si>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</si>
  <si>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</si>
  <si>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</si>
  <si>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</si>
  <si>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</si>
  <si>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</si>
  <si>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</si>
  <si>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</si>
  <si>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</si>
  <si>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</si>
  <si>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</si>
  <si>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</si>
  <si>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</si>
  <si>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</si>
  <si>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</si>
  <si>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</si>
  <si>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</si>
  <si>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</si>
  <si>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</si>
  <si>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</si>
  <si>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</si>
  <si>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</si>
  <si>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</si>
  <si>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</si>
  <si>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</si>
  <si>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</si>
  <si>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</si>
  <si>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</si>
  <si>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</si>
  <si>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</si>
  <si>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</si>
  <si>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</si>
  <si>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</si>
  <si>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</si>
  <si>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</si>
  <si>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</si>
  <si>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</si>
  <si>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</si>
  <si>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</si>
  <si>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</si>
  <si>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</si>
  <si>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</si>
  <si>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</si>
  <si>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</si>
  <si>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</si>
  <si>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</si>
  <si>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</si>
  <si>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</si>
  <si>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</si>
  <si>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</si>
  <si>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</si>
  <si>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</si>
  <si>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</si>
  <si>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</si>
  <si>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</si>
  <si>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</si>
  <si>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</si>
  <si>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</si>
  <si>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</si>
  <si>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</si>
  <si>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</si>
  <si>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</si>
  <si>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</si>
  <si>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</si>
  <si>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</si>
  <si>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</si>
  <si>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</si>
  <si>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</si>
  <si>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</si>
  <si>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</si>
  <si>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</si>
  <si>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</si>
  <si>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</si>
  <si>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</si>
  <si>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</si>
  <si>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</si>
  <si>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</si>
  <si>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</si>
  <si>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</si>
  <si>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</si>
  <si>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</si>
  <si>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</si>
  <si>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</si>
  <si>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</si>
  <si>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</si>
  <si>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</si>
  <si>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</si>
  <si>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</si>
  <si>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</si>
  <si>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</si>
  <si>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</si>
  <si>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</si>
  <si>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</si>
  <si>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</si>
  <si>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</si>
  <si>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</si>
  <si>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</si>
  <si>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</si>
  <si>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</si>
  <si>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</si>
  <si>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</si>
  <si>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</si>
  <si>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</si>
  <si>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</si>
  <si>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</si>
  <si>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</si>
  <si>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</si>
  <si>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</si>
  <si>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</si>
  <si>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</si>
  <si>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</si>
  <si>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</si>
  <si>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</si>
  <si>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</si>
  <si>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</si>
  <si>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</si>
  <si>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</si>
  <si>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</si>
  <si>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</si>
  <si>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</si>
  <si>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</si>
  <si>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</si>
  <si>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</si>
  <si>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</si>
  <si>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</si>
  <si>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</si>
  <si>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</si>
  <si>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</si>
  <si>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</si>
  <si>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</si>
  <si>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</si>
  <si>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</si>
  <si>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</si>
  <si>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</si>
  <si>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</si>
  <si>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</si>
  <si>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</si>
  <si>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</si>
  <si>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</si>
  <si>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</si>
  <si>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</si>
  <si>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</si>
  <si>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</si>
  <si>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</si>
  <si>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</si>
  <si>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</si>
  <si>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</si>
  <si>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</si>
  <si>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</si>
  <si>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</si>
  <si>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</si>
  <si>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</si>
  <si>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</si>
  <si>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</si>
  <si>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</si>
  <si>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</si>
  <si>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</si>
  <si>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</si>
  <si>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</si>
  <si>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</si>
  <si>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</si>
  <si>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</si>
  <si>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</si>
  <si>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</si>
  <si>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</si>
  <si>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</si>
  <si>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</si>
  <si>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</si>
  <si>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</si>
  <si>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</si>
  <si>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</si>
  <si>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</si>
  <si>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</si>
  <si>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</si>
  <si>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</si>
  <si>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</si>
  <si>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</si>
  <si>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</si>
  <si>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</si>
  <si>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</si>
  <si>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</si>
  <si>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</si>
  <si>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</si>
  <si>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</si>
  <si>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</si>
  <si>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</si>
  <si>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</si>
  <si>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</si>
  <si>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</si>
  <si>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</si>
  <si>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</si>
  <si>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</si>
  <si>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</si>
  <si>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</si>
  <si>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</si>
  <si>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</si>
  <si>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</si>
  <si>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</si>
  <si>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</si>
  <si>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</si>
  <si>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</si>
  <si>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</si>
  <si>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</si>
  <si>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</si>
  <si>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</si>
  <si>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</si>
  <si>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</si>
  <si>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</si>
  <si>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</si>
  <si>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</si>
  <si>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</si>
  <si>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</si>
  <si>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</si>
  <si>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</si>
  <si>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</si>
  <si>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</si>
  <si>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</si>
  <si>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</si>
  <si>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</si>
  <si>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</si>
  <si>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</si>
  <si>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</si>
  <si>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</si>
  <si>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</si>
  <si>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</si>
  <si>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</si>
  <si>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</si>
  <si>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</si>
  <si>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</si>
  <si>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</si>
  <si>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</si>
  <si>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</si>
  <si>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</si>
  <si>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</si>
  <si>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</si>
  <si>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</si>
  <si>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</si>
  <si>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</si>
  <si>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</si>
  <si>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</si>
  <si>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</si>
  <si>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</si>
  <si>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</si>
  <si>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</si>
  <si>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</si>
  <si>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</si>
  <si>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</si>
  <si>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</si>
  <si>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</si>
  <si>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</si>
  <si>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</si>
  <si>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</si>
  <si>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</si>
  <si>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</si>
  <si>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</si>
  <si>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</si>
  <si>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</si>
  <si>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</si>
  <si>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</si>
  <si>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</si>
  <si>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</si>
  <si>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</si>
  <si>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</si>
  <si>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</si>
  <si>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</si>
  <si>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</si>
  <si>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</si>
  <si>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</si>
  <si>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</si>
  <si>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</si>
  <si>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</si>
  <si>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</si>
  <si>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</si>
  <si>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</si>
  <si>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</si>
  <si>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</si>
  <si>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</si>
  <si>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</si>
  <si>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</si>
  <si>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</si>
  <si>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</si>
  <si>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</si>
  <si>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</si>
  <si>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</si>
  <si>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</si>
  <si>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</si>
  <si>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</si>
  <si>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</si>
  <si>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</si>
  <si>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</si>
  <si>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</si>
  <si>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</si>
  <si>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</si>
  <si>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</si>
  <si>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</si>
  <si>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</si>
  <si>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</si>
  <si>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</si>
  <si>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</si>
  <si>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</si>
  <si>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</si>
  <si>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</si>
  <si>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</si>
  <si>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</si>
  <si>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</si>
  <si>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</si>
  <si>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</si>
  <si>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</si>
  <si>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</si>
  <si>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</si>
  <si>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</si>
  <si>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</si>
  <si>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</si>
  <si>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</si>
  <si>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</si>
  <si>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</si>
  <si>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</si>
  <si>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</si>
  <si>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</si>
  <si>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</si>
  <si>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</si>
  <si>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</si>
  <si>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</si>
  <si>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</si>
  <si>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</si>
  <si>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</si>
  <si>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</si>
  <si>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</si>
  <si>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</si>
  <si>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</si>
  <si>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</si>
  <si>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</si>
  <si>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</si>
  <si>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</si>
  <si>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</si>
  <si>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</si>
  <si>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</si>
  <si>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</si>
  <si>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</si>
  <si>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</si>
  <si>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</si>
  <si>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</si>
  <si>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</si>
  <si>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</si>
  <si>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</si>
  <si>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</si>
  <si>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</si>
  <si>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</si>
  <si>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</si>
  <si>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</si>
  <si>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</si>
  <si>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</si>
  <si>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</si>
  <si>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</si>
  <si>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</si>
  <si>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</si>
  <si>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</si>
  <si>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</si>
  <si>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</si>
  <si>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</si>
  <si>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</si>
  <si>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</si>
  <si>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</si>
  <si>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</si>
  <si>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</si>
  <si>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</si>
  <si>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</si>
  <si>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</si>
  <si>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</si>
  <si>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</si>
  <si>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</si>
  <si>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</si>
  <si>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</si>
  <si>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</si>
  <si>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</si>
  <si>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</si>
  <si>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</si>
  <si>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</si>
  <si>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</si>
  <si>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</si>
  <si>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</si>
  <si>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</si>
  <si>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</si>
  <si>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</si>
  <si>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</si>
  <si>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</si>
  <si>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</si>
  <si>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</si>
  <si>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</si>
  <si>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</si>
  <si>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</si>
  <si>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</si>
  <si>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</si>
  <si>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</si>
  <si>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</si>
  <si>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</si>
  <si>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</si>
  <si>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</si>
  <si>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</si>
  <si>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</si>
  <si>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</si>
  <si>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</si>
  <si>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</si>
  <si>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</si>
  <si>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</si>
  <si>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</si>
  <si>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</si>
  <si>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</si>
  <si>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</si>
  <si>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</si>
  <si>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</si>
  <si>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</si>
  <si>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</si>
  <si>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</si>
  <si>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</si>
  <si>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</si>
  <si>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</si>
  <si>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</si>
  <si>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</si>
  <si>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</si>
  <si>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</si>
  <si>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</si>
  <si>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</si>
  <si>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</si>
  <si>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</si>
  <si>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</si>
  <si>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</si>
  <si>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</si>
  <si>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</si>
  <si>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</si>
  <si>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</si>
  <si>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</si>
  <si>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</si>
  <si>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</si>
  <si>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</si>
  <si>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</si>
  <si>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</si>
  <si>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</si>
  <si>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</si>
  <si>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</si>
  <si>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</si>
  <si>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</si>
  <si>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</si>
  <si>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</si>
  <si>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</si>
  <si>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</si>
  <si>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</si>
  <si>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</si>
  <si>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</si>
  <si>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</si>
  <si>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</si>
  <si>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</si>
  <si>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</si>
  <si>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</si>
  <si>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</si>
  <si>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</si>
  <si>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</si>
  <si>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</si>
  <si>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</si>
  <si>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</si>
  <si>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</si>
  <si>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</si>
  <si>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</si>
  <si>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</si>
  <si>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</si>
  <si>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</si>
  <si>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</si>
  <si>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</si>
  <si>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</si>
  <si>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</si>
  <si>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</si>
  <si>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</si>
  <si>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</si>
  <si>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</si>
  <si>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</si>
  <si>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</si>
  <si>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</si>
  <si>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</si>
  <si>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</si>
  <si>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</si>
  <si>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</si>
  <si>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</si>
  <si>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</si>
  <si>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</si>
  <si>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</si>
  <si>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</si>
  <si>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</si>
  <si>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</si>
  <si>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</si>
  <si>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</si>
  <si>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</si>
  <si>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</si>
  <si>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</si>
  <si>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</si>
  <si>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</si>
  <si>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</si>
  <si>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</si>
  <si>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</si>
  <si>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</si>
  <si>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</si>
  <si>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</si>
  <si>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</si>
  <si>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</si>
  <si>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</si>
  <si>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</si>
  <si>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</si>
  <si>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</si>
  <si>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</si>
  <si>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</si>
  <si>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</si>
  <si>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</si>
  <si>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</si>
  <si>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</si>
  <si>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</si>
  <si>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</si>
  <si>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</si>
  <si>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</si>
  <si>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</si>
  <si>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</si>
  <si>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</si>
  <si>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</si>
  <si>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</si>
  <si>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</si>
  <si>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</si>
  <si>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</si>
  <si>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</si>
  <si>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</si>
  <si>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</si>
  <si>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</si>
  <si>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</si>
  <si>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</si>
  <si>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</si>
  <si>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</si>
  <si>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</si>
  <si>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</si>
  <si>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</si>
  <si>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</si>
  <si>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</si>
  <si>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</si>
  <si>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</si>
  <si>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</si>
  <si>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</si>
  <si>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</si>
  <si>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</si>
  <si>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</si>
  <si>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</si>
  <si>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</si>
  <si>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</si>
  <si>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</si>
  <si>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</si>
  <si>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</si>
  <si>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</si>
  <si>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</si>
  <si>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</si>
  <si>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</si>
  <si>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</si>
  <si>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</si>
  <si>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</si>
  <si>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</si>
  <si>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</si>
  <si>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</si>
  <si>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</si>
  <si>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</si>
  <si>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</si>
  <si>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</si>
  <si>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</si>
  <si>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</si>
  <si>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</si>
  <si>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</si>
  <si>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</si>
  <si>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</si>
  <si>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</si>
  <si>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</si>
  <si>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</si>
  <si>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</si>
  <si>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</si>
  <si>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</si>
  <si>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</si>
  <si>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</si>
  <si>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</si>
  <si>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</si>
  <si>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</si>
  <si>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</si>
  <si>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</si>
  <si>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</si>
  <si>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</si>
  <si>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</si>
  <si>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</si>
  <si>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</si>
  <si>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</si>
  <si>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</si>
  <si>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</si>
  <si>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</si>
  <si>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</si>
  <si>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</si>
  <si>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</si>
  <si>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</si>
  <si>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</si>
  <si>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</si>
  <si>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</si>
  <si>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</si>
  <si>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</si>
  <si>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</si>
  <si>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</si>
  <si>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</si>
  <si>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</si>
  <si>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</si>
  <si>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</si>
  <si>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</si>
  <si>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</si>
  <si>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</si>
  <si>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</si>
  <si>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</si>
  <si>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</si>
  <si>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</si>
  <si>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</si>
  <si>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</si>
  <si>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</si>
  <si>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</si>
  <si>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</si>
  <si>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</si>
  <si>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</si>
  <si>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</si>
  <si>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</si>
  <si>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</si>
  <si>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</si>
  <si>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</si>
  <si>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</si>
  <si>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</si>
  <si>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</si>
  <si>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</si>
  <si>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</si>
  <si>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</si>
  <si>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</si>
  <si>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</si>
  <si>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</si>
  <si>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</si>
  <si>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</si>
  <si>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</si>
  <si>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</si>
  <si>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</si>
  <si>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</si>
  <si>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</si>
  <si>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</si>
  <si>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</si>
  <si>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</si>
  <si>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</si>
  <si>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</si>
  <si>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</si>
  <si>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</si>
  <si>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</si>
  <si>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</si>
  <si>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</si>
  <si>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</si>
  <si>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</si>
  <si>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</si>
  <si>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</si>
  <si>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</si>
  <si>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</si>
  <si>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</si>
  <si>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</si>
  <si>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</si>
  <si>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</si>
  <si>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</si>
  <si>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</si>
  <si>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</si>
  <si>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</si>
  <si>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</si>
  <si>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</si>
  <si>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</si>
  <si>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</si>
  <si>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</si>
  <si>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</si>
  <si>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</si>
  <si>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</si>
  <si>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</si>
  <si>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</si>
  <si>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</si>
  <si>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</si>
  <si>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</si>
  <si>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</si>
  <si>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</si>
  <si>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</si>
  <si>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</si>
  <si>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</si>
  <si>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</si>
  <si>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</si>
  <si>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</si>
  <si>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</si>
  <si>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</si>
  <si>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</si>
  <si>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</si>
  <si>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</si>
  <si>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</si>
  <si>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</si>
  <si>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</si>
  <si>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</si>
  <si>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</si>
  <si>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</si>
  <si>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</si>
  <si>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</si>
  <si>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</si>
  <si>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</si>
  <si>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</si>
  <si>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</si>
  <si>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</si>
  <si>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</si>
  <si>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</si>
  <si>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</si>
  <si>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</si>
  <si>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</si>
  <si>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</si>
  <si>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</si>
  <si>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</si>
  <si>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</si>
  <si>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</si>
  <si>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</si>
  <si>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</si>
  <si>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</si>
  <si>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</si>
  <si>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</si>
  <si>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</si>
  <si>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</si>
  <si>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</si>
  <si>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</si>
  <si>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</si>
  <si>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</si>
  <si>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</si>
  <si>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</si>
  <si>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</si>
  <si>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</si>
  <si>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</si>
  <si>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</si>
  <si>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</si>
  <si>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</si>
  <si>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</si>
  <si>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</si>
  <si>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</si>
  <si>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</si>
  <si>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</si>
  <si>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</si>
  <si>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</si>
  <si>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</si>
  <si>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</si>
  <si>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</si>
  <si>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</si>
  <si>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</si>
  <si>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</si>
  <si>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</si>
  <si>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</si>
  <si>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</si>
  <si>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</si>
  <si>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</si>
  <si>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</si>
  <si>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</si>
  <si>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</si>
  <si>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</si>
  <si>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</si>
  <si>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</si>
  <si>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</si>
  <si>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</si>
  <si>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</si>
  <si>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</si>
  <si>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</si>
  <si>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</si>
  <si>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</si>
  <si>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</si>
  <si>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</si>
  <si>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</si>
  <si>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</si>
  <si>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</si>
  <si>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</si>
  <si>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</si>
  <si>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</si>
  <si>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</si>
  <si>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</si>
  <si>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</si>
  <si>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</si>
  <si>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</si>
  <si>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</si>
  <si>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</si>
  <si>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</si>
  <si>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</si>
  <si>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</si>
  <si>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</si>
  <si>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</si>
  <si>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</si>
  <si>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</si>
  <si>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</si>
  <si>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</si>
  <si>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</si>
  <si>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</si>
  <si>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</si>
  <si>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</si>
  <si>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</si>
  <si>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</si>
  <si>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</si>
  <si>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</si>
  <si>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</si>
  <si>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</si>
  <si>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</si>
  <si>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</si>
  <si>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</si>
  <si>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</si>
  <si>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</si>
  <si>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</si>
  <si>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</si>
  <si>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</si>
  <si>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</si>
  <si>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</si>
  <si>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</si>
  <si>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</si>
  <si>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</si>
  <si>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</si>
  <si>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</si>
  <si>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</si>
  <si>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</si>
  <si>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</si>
  <si>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</si>
  <si>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</si>
  <si>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</si>
  <si>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</si>
  <si>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</si>
  <si>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</si>
  <si>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</si>
  <si>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</si>
  <si>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</si>
  <si>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</si>
  <si>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</si>
  <si>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</si>
  <si>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</si>
  <si>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</si>
  <si>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</si>
  <si>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</si>
  <si>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</si>
  <si>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</si>
  <si>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</si>
  <si>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</si>
  <si>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</si>
  <si>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</si>
  <si>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</si>
  <si>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</si>
  <si>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</si>
  <si>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</si>
  <si>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</si>
  <si>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</si>
  <si>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</si>
  <si>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</si>
  <si>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</si>
  <si>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</si>
  <si>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</si>
  <si>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</si>
  <si>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</si>
  <si>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</si>
  <si>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</si>
  <si>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</si>
  <si>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</si>
  <si>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</si>
  <si>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</si>
  <si>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</si>
  <si>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</si>
  <si>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</si>
  <si>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</si>
  <si>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</si>
  <si>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</si>
  <si>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</si>
  <si>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</si>
  <si>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</si>
  <si>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</si>
  <si>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</si>
  <si>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</si>
  <si>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</si>
  <si>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</si>
  <si>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</si>
  <si>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</si>
  <si>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</si>
  <si>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</si>
  <si>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</si>
  <si>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</si>
  <si>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</si>
  <si>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</si>
  <si>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</si>
  <si>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</si>
  <si>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</si>
  <si>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</si>
  <si>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</si>
  <si>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</si>
  <si>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</si>
  <si>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</si>
  <si>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</si>
  <si>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</si>
  <si>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</si>
  <si>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</si>
  <si>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</si>
  <si>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</si>
  <si>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</si>
  <si>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</si>
  <si>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</si>
  <si>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</si>
  <si>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</si>
  <si>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</si>
  <si>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</si>
  <si>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</si>
  <si>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</si>
  <si>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</si>
  <si>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</si>
  <si>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</si>
  <si>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</si>
  <si>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</si>
  <si>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</si>
  <si>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</si>
  <si>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</si>
  <si>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</si>
  <si>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</si>
  <si>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</si>
  <si>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</si>
  <si>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</si>
  <si>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</si>
  <si>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</si>
  <si>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</si>
  <si>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</si>
  <si>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</si>
  <si>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</si>
  <si>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</si>
  <si>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</si>
  <si>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</si>
  <si>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</si>
  <si>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</si>
  <si>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</si>
  <si>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</si>
  <si>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</si>
  <si>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</si>
  <si>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</si>
  <si>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</si>
  <si>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</si>
  <si>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</si>
  <si>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</si>
  <si>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</si>
  <si>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</si>
  <si>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</si>
  <si>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</si>
  <si>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</si>
  <si>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</si>
  <si>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</si>
  <si>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</si>
  <si>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</si>
  <si>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</si>
  <si>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</si>
  <si>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</si>
  <si>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</si>
  <si>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</si>
  <si>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</si>
  <si>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</si>
  <si>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</si>
  <si>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</si>
  <si>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</si>
  <si>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</si>
  <si>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</si>
  <si>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</si>
  <si>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</si>
  <si>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</si>
  <si>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</si>
  <si>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</si>
  <si>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</si>
  <si>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</si>
  <si>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</si>
  <si>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</si>
  <si>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</si>
  <si>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</si>
  <si>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</si>
  <si>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</si>
  <si>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</si>
  <si>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</si>
  <si>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</si>
  <si>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</si>
  <si>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</si>
  <si>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</si>
  <si>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</si>
  <si>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</si>
  <si>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</si>
  <si>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</si>
  <si>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</si>
  <si>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</si>
  <si>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</si>
  <si>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</si>
  <si>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</si>
  <si>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</si>
  <si>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</si>
  <si>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</si>
  <si>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</si>
  <si>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</si>
  <si>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</si>
  <si>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</si>
  <si>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</si>
  <si>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</si>
  <si>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</si>
  <si>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</si>
  <si>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</si>
  <si>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</si>
  <si>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</si>
  <si>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</si>
  <si>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</si>
  <si>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</si>
  <si>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</si>
  <si>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</si>
  <si>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</si>
  <si>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</si>
  <si>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</si>
  <si>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</si>
  <si>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</si>
  <si>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</si>
  <si>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</si>
  <si>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</si>
  <si>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</si>
  <si>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</si>
  <si>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</si>
  <si>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</si>
  <si>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</si>
  <si>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</si>
  <si>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</si>
  <si>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</si>
  <si>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</si>
  <si>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</si>
  <si>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</si>
  <si>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</si>
  <si>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</si>
  <si>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</si>
  <si>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</si>
  <si>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</si>
  <si>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</si>
  <si>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</si>
  <si>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</si>
  <si>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</si>
  <si>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</si>
  <si>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</si>
  <si>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</si>
  <si>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</si>
  <si>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</si>
  <si>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</si>
  <si>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</si>
  <si>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</si>
  <si>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</si>
  <si>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</si>
  <si>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</si>
  <si>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</si>
  <si>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</si>
  <si>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</si>
  <si>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</si>
  <si>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</si>
  <si>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</si>
  <si>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</si>
  <si>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</si>
  <si>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</si>
  <si>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</si>
  <si>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</si>
  <si>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</si>
  <si>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</si>
  <si>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</si>
  <si>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</si>
  <si>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</si>
  <si>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</si>
  <si>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</si>
  <si>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</si>
  <si>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</si>
  <si>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</si>
  <si>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</si>
  <si>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</si>
  <si>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</si>
  <si>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</si>
  <si>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</si>
  <si>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</si>
  <si>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</si>
  <si>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</si>
  <si>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</si>
  <si>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</si>
  <si>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</si>
  <si>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</si>
  <si>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</si>
  <si>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</si>
  <si>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</si>
  <si>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</si>
  <si>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</si>
  <si>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</si>
  <si>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</si>
  <si>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</si>
  <si>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</si>
  <si>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</si>
  <si>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</si>
  <si>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</si>
  <si>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</si>
  <si>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</si>
  <si>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</si>
  <si>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</si>
  <si>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</si>
  <si>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</si>
  <si>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</si>
  <si>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</si>
  <si>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</si>
  <si>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</si>
  <si>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</si>
  <si>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</si>
  <si>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</si>
  <si>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</si>
  <si>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</si>
  <si>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</si>
  <si>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</si>
  <si>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</si>
  <si>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</si>
  <si>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</si>
  <si>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</si>
  <si>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</si>
  <si>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</si>
  <si>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</si>
  <si>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</si>
  <si>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</si>
  <si>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</si>
  <si>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</si>
  <si>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</si>
  <si>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</si>
  <si>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</si>
  <si>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</si>
  <si>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</si>
  <si>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</si>
  <si>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</si>
  <si>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</si>
  <si>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</si>
  <si>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</si>
  <si>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</si>
  <si>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</si>
  <si>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</si>
  <si>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</si>
  <si>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</si>
  <si>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</si>
  <si>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</si>
  <si>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</si>
  <si>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</si>
  <si>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</si>
  <si>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</si>
  <si>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</si>
  <si>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</si>
  <si>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</si>
  <si>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</si>
  <si>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</si>
  <si>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</si>
  <si>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</si>
  <si>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</si>
  <si>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</si>
  <si>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</si>
  <si>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</si>
  <si>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</si>
  <si>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</si>
  <si>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</si>
  <si>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</si>
  <si>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</si>
  <si>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</si>
  <si>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</si>
  <si>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</si>
  <si>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</si>
  <si>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</si>
  <si>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</si>
  <si>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</si>
  <si>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</si>
  <si>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</si>
  <si>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</si>
  <si>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</si>
  <si>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</si>
  <si>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</si>
  <si>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</si>
  <si>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</si>
  <si>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</si>
  <si>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</si>
  <si>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</si>
  <si>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</si>
  <si>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</si>
  <si>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</si>
  <si>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</si>
  <si>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</si>
  <si>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</si>
  <si>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</si>
  <si>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</si>
  <si>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</si>
  <si>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</si>
  <si>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</si>
  <si>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</si>
  <si>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</si>
  <si>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</si>
  <si>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</si>
  <si>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</si>
  <si>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</si>
  <si>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</si>
  <si>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</si>
  <si>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</si>
  <si>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</si>
  <si>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</si>
  <si>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</si>
  <si>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</si>
  <si>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</si>
  <si>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</si>
  <si>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</si>
  <si>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</si>
  <si>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</si>
  <si>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</si>
  <si>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</si>
  <si>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</si>
  <si>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</si>
  <si>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</si>
  <si>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</si>
  <si>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</si>
  <si>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</si>
  <si>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</si>
  <si>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</si>
  <si>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</si>
  <si>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</si>
  <si>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</si>
  <si>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</si>
  <si>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</si>
  <si>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</si>
  <si>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</si>
  <si>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</si>
  <si>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</si>
  <si>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</si>
  <si>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</si>
  <si>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</si>
  <si>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</si>
  <si>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</si>
  <si>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</si>
  <si>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</si>
  <si>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</si>
  <si>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</si>
  <si>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</si>
  <si>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</si>
  <si>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</si>
  <si>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</si>
  <si>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</si>
  <si>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</si>
  <si>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</si>
  <si>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</si>
  <si>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</si>
  <si>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</si>
  <si>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</si>
  <si>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</si>
  <si>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</si>
  <si>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</si>
  <si>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</si>
  <si>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</si>
  <si>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</si>
  <si>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</si>
  <si>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</si>
  <si>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</si>
  <si>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</si>
  <si>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</si>
  <si>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</si>
  <si>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</si>
  <si>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</si>
  <si>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</si>
  <si>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</si>
  <si>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</si>
  <si>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</si>
  <si>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</si>
  <si>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</si>
  <si>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</si>
  <si>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</si>
  <si>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</si>
  <si>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</si>
  <si>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</si>
  <si>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</si>
  <si>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</si>
  <si>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</si>
  <si>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</si>
  <si>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</si>
  <si>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</si>
  <si>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</si>
  <si>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</si>
  <si>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</si>
  <si>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</si>
  <si>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</si>
  <si>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</si>
  <si>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</si>
  <si>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</si>
  <si>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</si>
  <si>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</si>
  <si>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</si>
  <si>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</si>
  <si>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</si>
  <si>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</si>
  <si>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</si>
  <si>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</si>
  <si>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</si>
  <si>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</si>
  <si>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</si>
  <si>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</si>
  <si>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</si>
  <si>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</si>
  <si>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</si>
  <si>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</si>
  <si>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</si>
  <si>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</si>
  <si>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</si>
  <si>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</si>
  <si>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</si>
  <si>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</si>
  <si>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</si>
  <si>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</si>
  <si>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</si>
  <si>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</si>
  <si>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</si>
  <si>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</si>
  <si>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</si>
  <si>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</si>
  <si>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</si>
  <si>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</si>
  <si>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</si>
  <si>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</si>
  <si>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</si>
  <si>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</si>
  <si>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</si>
  <si>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</si>
  <si>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</si>
  <si>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</si>
  <si>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</si>
  <si>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</si>
  <si>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</si>
  <si>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</si>
  <si>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</si>
  <si>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</si>
  <si>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</si>
  <si>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</si>
  <si>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</si>
  <si>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</si>
  <si>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</si>
  <si>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</si>
  <si>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</si>
  <si>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</si>
  <si>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</si>
  <si>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</si>
  <si>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</si>
  <si>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</si>
  <si>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</si>
  <si>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</si>
  <si>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</si>
  <si>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</si>
  <si>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</si>
  <si>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</si>
  <si>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</si>
  <si>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</si>
  <si>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</si>
  <si>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</si>
  <si>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</si>
  <si>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</si>
  <si>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</si>
  <si>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</si>
  <si>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</si>
  <si>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</si>
  <si>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</si>
  <si>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</si>
  <si>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</si>
  <si>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</si>
  <si>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</si>
  <si>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</si>
  <si>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</si>
  <si>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</si>
  <si>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</si>
  <si>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</si>
  <si>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</si>
  <si>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</si>
  <si>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</si>
  <si>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</si>
  <si>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</si>
  <si>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</si>
  <si>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</si>
  <si>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</si>
  <si>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</si>
  <si>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</si>
  <si>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</si>
  <si>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</si>
  <si>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</si>
  <si>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</si>
  <si>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</si>
  <si>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</si>
  <si>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</si>
  <si>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</si>
  <si>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</si>
  <si>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</si>
  <si>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</si>
  <si>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</si>
  <si>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</si>
  <si>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</si>
  <si>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</si>
  <si>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</si>
  <si>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</si>
  <si>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</si>
  <si>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</si>
  <si>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</si>
  <si>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</si>
  <si>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</si>
  <si>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</si>
  <si>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</si>
  <si>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</si>
  <si>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</si>
  <si>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</si>
  <si>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</si>
  <si>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</si>
  <si>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</si>
  <si>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</si>
  <si>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</si>
  <si>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</si>
  <si>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</si>
  <si>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</si>
  <si>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</si>
  <si>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</si>
  <si>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</si>
  <si>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</si>
  <si>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</si>
  <si>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</si>
  <si>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</si>
  <si>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</si>
  <si>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</si>
  <si>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</si>
  <si>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</si>
  <si>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</si>
  <si>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</si>
  <si>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</si>
  <si>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</si>
  <si>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</si>
  <si>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</si>
  <si>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</si>
  <si>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</si>
  <si>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</si>
  <si>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</si>
  <si>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</si>
  <si>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</si>
  <si>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</si>
  <si>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</si>
  <si>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</si>
  <si>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</si>
  <si>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</si>
  <si>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</si>
  <si>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</si>
  <si>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</si>
  <si>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</si>
  <si>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</si>
  <si>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</si>
  <si>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</si>
  <si>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</si>
  <si>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</si>
  <si>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</si>
  <si>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</si>
  <si>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</si>
  <si>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</si>
  <si>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</si>
  <si>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</si>
  <si>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</si>
  <si>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</si>
  <si>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</si>
  <si>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</si>
  <si>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</si>
  <si>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</si>
  <si>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</si>
  <si>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</si>
  <si>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</si>
  <si>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</si>
  <si>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</si>
  <si>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</si>
  <si>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</si>
  <si>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</si>
  <si>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</si>
  <si>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</si>
  <si>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</si>
  <si>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</si>
  <si>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</si>
  <si>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</si>
  <si>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</si>
  <si>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</si>
  <si>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</si>
  <si>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</si>
  <si>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</si>
  <si>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</si>
  <si>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</si>
  <si>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</si>
  <si>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</si>
  <si>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</si>
  <si>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</si>
  <si>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</si>
  <si>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</si>
  <si>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</si>
  <si>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</si>
  <si>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</si>
  <si>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</si>
  <si>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</si>
  <si>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</si>
  <si>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</si>
  <si>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</si>
  <si>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</si>
  <si>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</si>
  <si>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</si>
  <si>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</si>
  <si>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</si>
  <si>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</si>
  <si>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</si>
  <si>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</si>
  <si>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</si>
  <si>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</si>
  <si>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</si>
  <si>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</si>
  <si>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</si>
  <si>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</si>
  <si>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</si>
  <si>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</si>
  <si>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</si>
  <si>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</si>
  <si>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</si>
  <si>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</si>
  <si>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</si>
  <si>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</si>
  <si>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</si>
  <si>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</si>
  <si>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</si>
  <si>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</si>
  <si>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</si>
  <si>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</si>
  <si>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</si>
  <si>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</si>
  <si>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</si>
  <si>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</si>
  <si>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</si>
  <si>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</si>
  <si>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</si>
  <si>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</si>
  <si>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</si>
  <si>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</si>
  <si>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</si>
  <si>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</si>
  <si>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</si>
  <si>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</si>
  <si>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</si>
  <si>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</si>
  <si>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</si>
  <si>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</si>
  <si>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</si>
  <si>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</si>
  <si>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</si>
  <si>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</si>
  <si>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</si>
  <si>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</si>
  <si>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</si>
  <si>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</si>
  <si>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</si>
  <si>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</si>
  <si>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</si>
  <si>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</si>
  <si>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</si>
  <si>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</si>
  <si>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</si>
  <si>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</si>
  <si>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</si>
  <si>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</si>
  <si>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</si>
  <si>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</si>
  <si>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</si>
  <si>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</si>
  <si>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</si>
  <si>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</si>
  <si>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</si>
  <si>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</si>
  <si>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</si>
  <si>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</si>
  <si>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</si>
  <si>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</si>
  <si>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</si>
  <si>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</si>
  <si>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</si>
  <si>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</si>
  <si>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</si>
  <si>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</si>
  <si>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</si>
  <si>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</si>
  <si>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</si>
  <si>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</si>
  <si>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</si>
  <si>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</si>
  <si>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</si>
  <si>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</si>
  <si>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</si>
  <si>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</si>
  <si>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</si>
  <si>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</si>
  <si>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</si>
  <si>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</si>
  <si>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</si>
  <si>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</si>
  <si>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</si>
  <si>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</si>
  <si>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</si>
  <si>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</si>
  <si>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</si>
  <si>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</si>
  <si>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</si>
  <si>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</si>
  <si>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</si>
  <si>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</si>
  <si>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</si>
  <si>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</si>
  <si>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</si>
  <si>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</si>
  <si>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</si>
  <si>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</si>
  <si>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</si>
  <si>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</si>
  <si>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</si>
  <si>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</si>
  <si>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</si>
  <si>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</si>
  <si>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</si>
  <si>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</si>
  <si>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</si>
  <si>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</si>
  <si>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</si>
  <si>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</si>
  <si>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</si>
  <si>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</si>
  <si>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</si>
  <si>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</si>
  <si>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</si>
  <si>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</si>
  <si>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</si>
  <si>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</si>
  <si>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</si>
  <si>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</si>
  <si>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</si>
  <si>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</si>
  <si>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</si>
  <si>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</si>
  <si>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</si>
  <si>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</si>
  <si>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</si>
  <si>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</si>
  <si>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</si>
  <si>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</si>
  <si>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</si>
  <si>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</si>
  <si>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</si>
  <si>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</si>
  <si>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</si>
  <si>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</si>
  <si>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</si>
  <si>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</si>
  <si>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</si>
  <si>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</si>
  <si>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</si>
  <si>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</si>
  <si>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</si>
  <si>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</si>
  <si>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</si>
  <si>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</si>
  <si>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</si>
  <si>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</si>
  <si>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</si>
  <si>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</si>
  <si>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</si>
  <si>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</si>
  <si>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</si>
  <si>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</si>
  <si>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</si>
  <si>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</si>
  <si>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</si>
  <si>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</si>
  <si>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</si>
  <si>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</si>
  <si>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</si>
  <si>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</si>
  <si>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</si>
  <si>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</si>
  <si>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</si>
  <si>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</si>
  <si>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</si>
  <si>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</si>
  <si>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</si>
  <si>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</si>
  <si>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</si>
  <si>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</si>
  <si>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</si>
  <si>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</si>
  <si>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</si>
  <si>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</si>
  <si>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</si>
  <si>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</si>
  <si>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</si>
  <si>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</si>
  <si>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</si>
  <si>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</si>
  <si>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</si>
  <si>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</si>
  <si>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</si>
  <si>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</si>
  <si>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</si>
  <si>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</si>
  <si>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</si>
  <si>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</si>
  <si>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</si>
  <si>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</si>
  <si>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</si>
  <si>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</si>
  <si>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</si>
  <si>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</si>
  <si>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</si>
  <si>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</si>
  <si>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</si>
  <si>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</si>
  <si>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</si>
  <si>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</si>
  <si>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</si>
  <si>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</si>
  <si>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</si>
  <si>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</si>
  <si>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</si>
  <si>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</si>
  <si>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</si>
  <si>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</si>
  <si>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</si>
  <si>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</si>
  <si>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</si>
  <si>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</si>
  <si>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</si>
  <si>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</si>
  <si>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</si>
  <si>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</si>
  <si>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</si>
  <si>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</si>
  <si>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</si>
  <si>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</si>
  <si>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</si>
  <si>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</si>
  <si>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</si>
  <si>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</si>
  <si>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</si>
  <si>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</si>
  <si>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</si>
  <si>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</si>
  <si>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</si>
  <si>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</si>
  <si>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</si>
  <si>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</si>
  <si>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</si>
  <si>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</si>
  <si>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</si>
  <si>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</si>
  <si>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</si>
  <si>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</si>
  <si>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</si>
  <si>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</si>
  <si>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</si>
  <si>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</si>
  <si>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</si>
  <si>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</si>
  <si>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</si>
  <si>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</si>
  <si>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</si>
  <si>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</si>
  <si>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</si>
  <si>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</si>
  <si>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</si>
  <si>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</si>
  <si>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</si>
  <si>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</si>
  <si>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</si>
  <si>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</si>
  <si>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</si>
  <si>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</si>
  <si>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</si>
  <si>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</si>
  <si>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</si>
  <si>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</si>
  <si>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</si>
  <si>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</si>
  <si>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</si>
  <si>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</si>
  <si>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</si>
  <si>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</si>
  <si>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</si>
  <si>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</si>
  <si>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</si>
  <si>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</si>
  <si>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</si>
  <si>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</si>
  <si>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</si>
  <si>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</si>
  <si>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</si>
  <si>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</si>
  <si>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</si>
  <si>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</si>
  <si>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</si>
  <si>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</si>
  <si>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</si>
  <si>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</si>
  <si>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</si>
  <si>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</si>
  <si>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</si>
  <si>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</si>
  <si>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</si>
  <si>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</si>
  <si>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</si>
  <si>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</si>
  <si>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</si>
  <si>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</si>
  <si>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</si>
  <si>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</si>
  <si>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</si>
  <si>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</si>
  <si>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</si>
  <si>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</si>
  <si>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</si>
  <si>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</si>
  <si>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</si>
  <si>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</si>
  <si>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</si>
  <si>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</si>
  <si>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</si>
  <si>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</si>
  <si>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</si>
  <si>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</si>
  <si>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</si>
  <si>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</si>
  <si>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</si>
  <si>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</si>
  <si>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</si>
  <si>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</si>
  <si>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</si>
  <si>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</si>
  <si>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</si>
  <si>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</si>
  <si>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</si>
  <si>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</si>
  <si>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</si>
  <si>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</si>
  <si>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</si>
  <si>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</si>
  <si>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</si>
  <si>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</si>
  <si>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</si>
  <si>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</si>
  <si>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</si>
  <si>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</si>
  <si>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</si>
  <si>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</si>
  <si>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</si>
  <si>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</si>
  <si>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</si>
  <si>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</si>
  <si>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</si>
  <si>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</si>
  <si>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</si>
  <si>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</si>
  <si>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</si>
  <si>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</si>
  <si>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</si>
  <si>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</si>
  <si>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</si>
  <si>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</si>
  <si>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</si>
  <si>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</si>
  <si>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</si>
  <si>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</si>
  <si>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</si>
  <si>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</si>
  <si>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</si>
  <si>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</si>
  <si>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</si>
  <si>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</si>
  <si>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</si>
  <si>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</si>
  <si>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</si>
  <si>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</si>
  <si>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</si>
  <si>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</si>
  <si>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</si>
  <si>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</si>
  <si>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</si>
  <si>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</si>
  <si>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</si>
  <si>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</si>
  <si>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</si>
  <si>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</si>
  <si>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</si>
  <si>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</si>
  <si>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</si>
  <si>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</si>
  <si>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</si>
  <si>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</si>
  <si>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</si>
  <si>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</si>
  <si>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</si>
  <si>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</si>
  <si>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</si>
  <si>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</si>
  <si>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</si>
  <si>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</si>
  <si>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</si>
  <si>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</si>
  <si>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</si>
  <si>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</si>
  <si>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</si>
  <si>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</si>
  <si>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</si>
  <si>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</si>
  <si>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</si>
  <si>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</si>
  <si>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</si>
  <si>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</si>
  <si>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</si>
  <si>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</si>
  <si>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</si>
  <si>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</si>
  <si>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</si>
  <si>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</si>
  <si>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</si>
  <si>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</si>
  <si>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</si>
  <si>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</si>
  <si>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</si>
  <si>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</si>
  <si>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</si>
  <si>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</si>
  <si>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</si>
  <si>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</si>
  <si>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</si>
  <si>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</si>
  <si>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</si>
  <si>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</si>
  <si>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</si>
  <si>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</si>
  <si>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</si>
  <si>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</si>
  <si>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</si>
  <si>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</si>
  <si>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</si>
  <si>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</si>
  <si>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</si>
  <si>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</si>
  <si>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</si>
  <si>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</si>
  <si>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</si>
  <si>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</si>
  <si>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</si>
  <si>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</si>
  <si>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</si>
  <si>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</si>
  <si>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</si>
  <si>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</si>
  <si>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</si>
  <si>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</si>
  <si>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</si>
  <si>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</si>
  <si>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</si>
  <si>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</si>
  <si>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</si>
  <si>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</si>
  <si>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</si>
  <si>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</si>
  <si>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</si>
  <si>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</si>
  <si>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</si>
  <si>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</si>
  <si>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</si>
  <si>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</si>
  <si>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</si>
  <si>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</si>
  <si>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</si>
  <si>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</si>
  <si>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</si>
  <si>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</si>
  <si>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</si>
  <si>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</si>
  <si>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</si>
  <si>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</si>
  <si>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</si>
  <si>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</si>
  <si>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</si>
  <si>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</si>
  <si>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</si>
  <si>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</si>
  <si>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</si>
  <si>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</si>
  <si>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</si>
  <si>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</si>
  <si>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</si>
  <si>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</si>
  <si>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</si>
  <si>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</si>
  <si>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</si>
  <si>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</si>
  <si>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</si>
  <si>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</si>
  <si>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</si>
  <si>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</si>
  <si>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</si>
  <si>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</si>
  <si>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</si>
  <si>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</si>
  <si>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</si>
  <si>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</si>
  <si>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</si>
  <si>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</si>
  <si>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</si>
  <si>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</si>
  <si>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</si>
  <si>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</si>
  <si>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</si>
  <si>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</si>
  <si>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</si>
  <si>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</si>
  <si>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</si>
  <si>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</si>
  <si>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</si>
  <si>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</si>
  <si>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</si>
  <si>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</si>
  <si>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</si>
  <si>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</si>
  <si>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</si>
  <si>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</si>
  <si>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</si>
  <si>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</si>
  <si>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</si>
  <si>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</si>
  <si>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</si>
  <si>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</si>
  <si>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</si>
  <si>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</si>
  <si>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</si>
  <si>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</si>
  <si>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</si>
  <si>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</si>
  <si>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</si>
  <si>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</si>
  <si>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</si>
  <si>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</si>
  <si>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</si>
  <si>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</si>
  <si>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</si>
  <si>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</si>
  <si>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</si>
  <si>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</si>
  <si>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</si>
  <si>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</si>
  <si>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</si>
  <si>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</si>
  <si>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</si>
  <si>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</si>
  <si>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</si>
  <si>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</si>
  <si>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</si>
  <si>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</si>
  <si>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</si>
  <si>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</si>
  <si>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</si>
  <si>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</si>
  <si>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</si>
  <si>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</si>
  <si>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</si>
  <si>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</si>
  <si>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</si>
  <si>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</si>
  <si>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</si>
  <si>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</si>
  <si>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</si>
  <si>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</si>
  <si>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</si>
  <si>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</si>
  <si>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</si>
  <si>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</si>
  <si>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</si>
  <si>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</si>
  <si>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</si>
  <si>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</si>
  <si>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</si>
  <si>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</si>
  <si>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</si>
  <si>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</si>
  <si>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</si>
  <si>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</si>
  <si>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</si>
  <si>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</si>
  <si>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</si>
  <si>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</si>
  <si>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</si>
  <si>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</si>
  <si>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</si>
  <si>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</si>
  <si>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</si>
  <si>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</si>
  <si>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</si>
  <si>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</si>
  <si>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</si>
  <si>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</si>
  <si>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</si>
  <si>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</si>
  <si>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</si>
  <si>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</si>
  <si>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</si>
  <si>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</si>
  <si>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</si>
  <si>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</si>
  <si>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</si>
  <si>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</si>
  <si>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</si>
  <si>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</si>
  <si>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</si>
  <si>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</si>
  <si>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</si>
  <si>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</si>
  <si>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</si>
  <si>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</si>
  <si>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</si>
  <si>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</si>
  <si>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</si>
  <si>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</si>
  <si>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</si>
  <si>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</si>
  <si>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</si>
  <si>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</si>
  <si>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</si>
  <si>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</si>
  <si>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</si>
  <si>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</si>
  <si>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</si>
  <si>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</si>
  <si>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</si>
  <si>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</si>
  <si>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</si>
  <si>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</si>
  <si>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</si>
  <si>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</si>
  <si>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</si>
  <si>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</si>
  <si>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</si>
  <si>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</si>
  <si>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</si>
  <si>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</si>
  <si>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</si>
  <si>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</si>
  <si>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</si>
  <si>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</si>
  <si>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</si>
  <si>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</si>
  <si>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</si>
  <si>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</si>
  <si>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</si>
  <si>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</si>
  <si>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</si>
  <si>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</si>
  <si>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</si>
  <si>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</si>
  <si>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</si>
  <si>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</si>
  <si>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</si>
  <si>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</si>
  <si>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</si>
  <si>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</si>
  <si>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</si>
  <si>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</si>
  <si>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</si>
  <si>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</si>
  <si>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</si>
  <si>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</si>
  <si>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</si>
  <si>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</si>
  <si>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</si>
  <si>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</si>
  <si>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</si>
  <si>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</si>
  <si>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</si>
  <si>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</si>
  <si>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</si>
  <si>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</si>
  <si>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</si>
  <si>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</si>
  <si>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</si>
  <si>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</si>
  <si>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</si>
  <si>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</si>
  <si>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</si>
  <si>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</si>
  <si>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</si>
  <si>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</si>
  <si>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</si>
  <si>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</si>
  <si>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</si>
  <si>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</si>
  <si>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</si>
  <si>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</si>
  <si>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</si>
  <si>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</si>
  <si>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</si>
  <si>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</si>
  <si>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</si>
  <si>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</si>
  <si>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</si>
  <si>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</si>
  <si>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</si>
  <si>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</si>
  <si>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</si>
  <si>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</si>
  <si>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</si>
  <si>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</si>
  <si>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</si>
  <si>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</si>
  <si>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</si>
  <si>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</si>
  <si>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</si>
  <si>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</si>
  <si>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</si>
  <si>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</si>
  <si>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</si>
  <si>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</si>
  <si>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</si>
  <si>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</si>
  <si>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</si>
  <si>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</si>
  <si>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</si>
  <si>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</si>
  <si>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</si>
  <si>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</si>
  <si>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</si>
  <si>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</si>
  <si>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</si>
  <si>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</si>
  <si>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</si>
  <si>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</si>
  <si>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</si>
  <si>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</si>
  <si>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</si>
  <si>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</si>
  <si>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</si>
  <si>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</si>
  <si>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</si>
  <si>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</si>
  <si>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</si>
  <si>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</si>
  <si>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</si>
  <si>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</si>
  <si>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</si>
  <si>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</si>
  <si>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</si>
  <si>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</si>
  <si>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</si>
  <si>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</si>
  <si>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</si>
  <si>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</si>
  <si>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</si>
  <si>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</si>
  <si>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</si>
  <si>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</si>
  <si>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</si>
  <si>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</si>
  <si>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</si>
  <si>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</si>
  <si>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</si>
  <si>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</si>
  <si>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</si>
  <si>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</si>
  <si>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</si>
  <si>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</si>
  <si>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</si>
  <si>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</si>
  <si>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</si>
  <si>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</si>
  <si>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</si>
  <si>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</si>
  <si>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</si>
  <si>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</si>
  <si>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</si>
  <si>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</si>
  <si>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</si>
  <si>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</si>
  <si>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</si>
  <si>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</si>
  <si>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</si>
  <si>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</si>
  <si>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</si>
  <si>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</si>
  <si>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</si>
  <si>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</si>
  <si>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</si>
  <si>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</si>
  <si>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</si>
  <si>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</si>
  <si>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</si>
  <si>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</si>
  <si>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</si>
  <si>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</si>
  <si>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</si>
  <si>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</si>
  <si>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</si>
  <si>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</si>
  <si>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</si>
  <si>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</si>
  <si>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</si>
  <si>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</si>
  <si>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</si>
  <si>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</si>
  <si>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</si>
  <si>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</si>
  <si>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</si>
  <si>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</si>
  <si>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</si>
  <si>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</si>
  <si>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</si>
  <si>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</si>
  <si>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</si>
  <si>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</si>
  <si>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</si>
  <si>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</si>
  <si>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</si>
  <si>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</si>
  <si>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</si>
  <si>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</si>
  <si>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</si>
  <si>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</si>
  <si>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</si>
  <si>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</si>
  <si>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</si>
  <si>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</si>
  <si>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</si>
  <si>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</si>
  <si>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</si>
  <si>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</si>
  <si>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</si>
  <si>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</si>
  <si>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</si>
  <si>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</si>
  <si>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</si>
  <si>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</si>
  <si>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</si>
  <si>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</si>
  <si>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</si>
  <si>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</si>
  <si>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</si>
  <si>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</si>
  <si>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</si>
  <si>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</si>
  <si>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</si>
  <si>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</si>
  <si>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</si>
  <si>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</si>
  <si>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</si>
  <si>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</si>
  <si>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</si>
  <si>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</si>
  <si>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</si>
  <si>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</si>
  <si>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</si>
  <si>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</si>
  <si>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</si>
  <si>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</si>
  <si>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</si>
  <si>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</si>
  <si>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</si>
  <si>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</si>
  <si>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</si>
  <si>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</si>
  <si>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</si>
  <si>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</si>
  <si>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</si>
  <si>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</si>
  <si>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</si>
  <si>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</si>
  <si>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</si>
  <si>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</si>
  <si>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</si>
  <si>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</si>
  <si>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</si>
  <si>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</si>
  <si>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</si>
  <si>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</si>
  <si>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</si>
  <si>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</si>
  <si>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</si>
  <si>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</si>
  <si>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</si>
  <si>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</si>
  <si>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</si>
  <si>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</si>
  <si>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</si>
  <si>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</si>
  <si>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</si>
  <si>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</si>
  <si>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</si>
  <si>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</si>
  <si>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</si>
  <si>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</si>
  <si>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</si>
  <si>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</si>
  <si>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</si>
  <si>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</si>
  <si>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</si>
  <si>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</si>
  <si>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</si>
  <si>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</si>
  <si>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</si>
  <si>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</si>
  <si>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</si>
  <si>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</si>
  <si>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</si>
  <si>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</si>
  <si>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</si>
  <si>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</si>
  <si>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</si>
  <si>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</si>
  <si>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</si>
  <si>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</si>
  <si>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</si>
  <si>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</si>
  <si>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</si>
  <si>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</si>
  <si>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</si>
  <si>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</si>
  <si>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</si>
  <si>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</si>
  <si>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</si>
  <si>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</si>
  <si>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</si>
  <si>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</si>
  <si>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</si>
  <si>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</si>
  <si>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</si>
  <si>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</si>
  <si>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</si>
  <si>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</si>
  <si>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</si>
  <si>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</si>
  <si>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</si>
  <si>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</si>
  <si>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</si>
  <si>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</si>
  <si>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</si>
  <si>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</si>
  <si>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</si>
  <si>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</si>
  <si>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</si>
  <si>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</si>
  <si>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</si>
  <si>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</si>
  <si>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</si>
  <si>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</si>
  <si>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</si>
  <si>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</si>
  <si>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</si>
  <si>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</si>
  <si>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</si>
  <si>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</si>
  <si>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</si>
  <si>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</si>
  <si>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</si>
  <si>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</si>
  <si>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</si>
  <si>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</si>
  <si>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</si>
  <si>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</si>
  <si>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</si>
  <si>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</si>
  <si>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</si>
  <si>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</si>
  <si>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</si>
  <si>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</si>
  <si>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</si>
  <si>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</si>
  <si>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</si>
  <si>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</si>
  <si>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</si>
  <si>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</si>
  <si>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</si>
  <si>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</si>
  <si>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</si>
  <si>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</si>
  <si>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</si>
  <si>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</si>
  <si>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</si>
  <si>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</si>
  <si>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</si>
  <si>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</si>
  <si>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</si>
  <si>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</si>
  <si>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</si>
  <si>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</si>
  <si>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</si>
  <si>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</si>
  <si>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</si>
  <si>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</si>
  <si>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</si>
  <si>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</si>
  <si>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</si>
  <si>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</si>
  <si>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</si>
  <si>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</si>
  <si>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</si>
  <si>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</si>
  <si>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</si>
  <si>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</si>
  <si>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</si>
  <si>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</si>
  <si>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</si>
  <si>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</si>
  <si>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</si>
  <si>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</si>
  <si>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</si>
  <si>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</si>
  <si>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</si>
  <si>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</si>
  <si>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</si>
  <si>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</si>
  <si>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</si>
  <si>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</si>
  <si>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</si>
  <si>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</si>
  <si>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</si>
  <si>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</si>
  <si>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</si>
  <si>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</si>
  <si>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</si>
  <si>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</si>
  <si>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</si>
  <si>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</si>
  <si>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</si>
  <si>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</si>
  <si>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</si>
  <si>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</si>
  <si>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</si>
  <si>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</si>
  <si>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</si>
  <si>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</si>
  <si>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</si>
  <si>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</si>
  <si>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</si>
  <si>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</si>
  <si>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</si>
  <si>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</si>
  <si>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</si>
  <si>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</si>
  <si>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</si>
  <si>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</si>
  <si>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</si>
  <si>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</si>
  <si>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</si>
  <si>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</si>
  <si>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</si>
  <si>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</si>
  <si>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</si>
  <si>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</si>
  <si>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</si>
  <si>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</si>
  <si>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</si>
  <si>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</si>
  <si>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</si>
  <si>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</si>
  <si>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</si>
  <si>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</si>
  <si>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</si>
  <si>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</si>
  <si>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</si>
  <si>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</si>
  <si>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</si>
  <si>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</si>
  <si>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</si>
  <si>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</si>
  <si>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</si>
  <si>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</si>
  <si>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</si>
  <si>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</si>
  <si>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</si>
  <si>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</si>
  <si>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</si>
  <si>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</si>
  <si>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</si>
  <si>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</si>
  <si>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</si>
  <si>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</si>
  <si>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</si>
  <si>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</si>
  <si>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</si>
  <si>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</si>
  <si>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</si>
  <si>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</si>
  <si>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</si>
  <si>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</si>
  <si>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</si>
  <si>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</si>
  <si>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</si>
  <si>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</si>
  <si>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</si>
  <si>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</si>
  <si>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</si>
  <si>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</si>
  <si>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</si>
  <si>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</si>
  <si>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</si>
  <si>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</si>
  <si>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</si>
  <si>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</si>
  <si>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</si>
  <si>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</si>
  <si>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</si>
  <si>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</si>
  <si>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</si>
  <si>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</si>
  <si>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</si>
  <si>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</si>
  <si>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</si>
  <si>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</si>
  <si>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</si>
  <si>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</si>
  <si>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</si>
  <si>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</si>
  <si>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</si>
  <si>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</si>
  <si>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</si>
  <si>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</si>
  <si>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</si>
  <si>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</si>
  <si>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</si>
  <si>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</si>
  <si>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</si>
  <si>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</si>
  <si>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</si>
  <si>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</si>
  <si>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</si>
  <si>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</si>
  <si>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</si>
  <si>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</si>
  <si>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</si>
  <si>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</si>
  <si>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</si>
  <si>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</si>
  <si>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</si>
  <si>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</si>
  <si>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</si>
  <si>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</si>
  <si>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</si>
  <si>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</si>
  <si>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</si>
  <si>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</si>
  <si>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</si>
  <si>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</si>
  <si>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</si>
  <si>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</si>
  <si>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</si>
  <si>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</si>
  <si>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</si>
  <si>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</si>
  <si>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</si>
  <si>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</si>
  <si>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</si>
  <si>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</si>
  <si>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</si>
  <si>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</si>
  <si>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</si>
  <si>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</si>
  <si>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</si>
  <si>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</si>
  <si>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</si>
  <si>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</si>
  <si>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</si>
  <si>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</si>
  <si>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</si>
  <si>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</si>
  <si>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</si>
  <si>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</si>
  <si>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</si>
  <si>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</si>
  <si>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</si>
  <si>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</si>
  <si>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</si>
  <si>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</si>
  <si>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</si>
  <si>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</si>
  <si>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</si>
  <si>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</si>
  <si>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</si>
  <si>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</si>
  <si>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</si>
  <si>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</si>
  <si>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</si>
  <si>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</si>
  <si>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</si>
  <si>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</si>
  <si>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</si>
  <si>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</si>
  <si>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</si>
  <si>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</si>
  <si>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</si>
  <si>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</si>
  <si>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</si>
  <si>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</si>
  <si>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</si>
  <si>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</si>
  <si>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</si>
  <si>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</si>
  <si>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</si>
  <si>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</si>
  <si>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</si>
  <si>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</si>
  <si>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</si>
  <si>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</si>
  <si>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</si>
  <si>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</si>
  <si>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</si>
  <si>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</si>
  <si>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</si>
  <si>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</si>
  <si>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</si>
  <si>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</si>
  <si>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</si>
  <si>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</si>
  <si>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</si>
  <si>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</si>
  <si>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</si>
  <si>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</si>
  <si>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</si>
  <si>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</si>
  <si>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</si>
  <si>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</si>
  <si>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</si>
  <si>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</si>
  <si>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</si>
  <si>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</si>
  <si>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</si>
  <si>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</si>
  <si>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</si>
  <si>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</si>
  <si>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</si>
  <si>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</si>
  <si>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</si>
  <si>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</si>
  <si>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</si>
  <si>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</si>
  <si>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</si>
  <si>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</si>
  <si>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</si>
  <si>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</si>
  <si>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</si>
  <si>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</si>
  <si>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</si>
  <si>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</si>
  <si>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</si>
  <si>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</si>
  <si>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</si>
  <si>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</si>
  <si>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</si>
  <si>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</si>
  <si>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</si>
  <si>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</si>
  <si>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</si>
  <si>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</si>
  <si>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</si>
  <si>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</si>
  <si>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</si>
  <si>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</si>
  <si>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</si>
  <si>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</si>
  <si>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</si>
  <si>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</si>
  <si>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</si>
  <si>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</si>
  <si>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</si>
  <si>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</si>
  <si>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</si>
  <si>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</si>
  <si>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</si>
  <si>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</si>
  <si>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</si>
  <si>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</si>
  <si>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</si>
  <si>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</si>
  <si>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</si>
  <si>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</si>
  <si>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</si>
  <si>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</si>
  <si>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</si>
  <si>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</si>
  <si>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</si>
  <si>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</si>
  <si>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</si>
  <si>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</si>
  <si>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</si>
  <si>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</si>
  <si>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</si>
  <si>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</si>
  <si>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</si>
  <si>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</si>
  <si>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</si>
  <si>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</si>
  <si>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</si>
  <si>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</si>
  <si>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</si>
  <si>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</si>
  <si>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</si>
  <si>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</si>
  <si>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</si>
  <si>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</si>
  <si>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</si>
  <si>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</si>
  <si>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</si>
  <si>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</si>
  <si>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</si>
  <si>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</si>
  <si>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</si>
  <si>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</si>
  <si>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</si>
  <si>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</si>
  <si>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</si>
  <si>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</si>
  <si>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</si>
  <si>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</si>
  <si>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</si>
  <si>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</si>
  <si>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</si>
  <si>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</si>
  <si>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</si>
  <si>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</si>
  <si>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</si>
  <si>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</si>
  <si>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</si>
  <si>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</si>
  <si>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</si>
  <si>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</si>
  <si>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</si>
  <si>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</si>
  <si>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</si>
  <si>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</si>
  <si>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</si>
  <si>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</si>
  <si>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</si>
  <si>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</si>
  <si>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</si>
  <si>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</si>
  <si>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</si>
  <si>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</si>
  <si>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</si>
  <si>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</si>
  <si>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</si>
  <si>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</si>
  <si>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</si>
  <si>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</si>
  <si>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</si>
  <si>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</si>
  <si>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</si>
  <si>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</si>
  <si>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</si>
  <si>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</si>
  <si>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</si>
  <si>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</si>
  <si>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</si>
  <si>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</si>
  <si>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</si>
  <si>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</si>
  <si>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</si>
  <si>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</si>
  <si>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</si>
  <si>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</si>
  <si>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</si>
  <si>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</si>
  <si>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</si>
  <si>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</si>
  <si>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</si>
  <si>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</si>
  <si>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</si>
  <si>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</si>
  <si>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</si>
  <si>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</si>
  <si>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</si>
  <si>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</si>
  <si>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</si>
  <si>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</si>
  <si>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</si>
  <si>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</si>
  <si>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</si>
  <si>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</si>
  <si>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</si>
  <si>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</si>
  <si>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</si>
  <si>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</si>
  <si>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</si>
  <si>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</si>
  <si>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</si>
  <si>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</si>
  <si>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</si>
  <si>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</si>
  <si>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</si>
  <si>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</si>
  <si>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</si>
  <si>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</si>
  <si>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</si>
  <si>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</si>
  <si>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</si>
  <si>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</si>
  <si>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</si>
  <si>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</si>
  <si>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</si>
  <si>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</si>
  <si>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</si>
  <si>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</si>
  <si>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</si>
  <si>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</si>
  <si>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</si>
  <si>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</si>
  <si>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</si>
  <si>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</si>
  <si>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</si>
  <si>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</si>
  <si>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</si>
  <si>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</si>
  <si>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</si>
  <si>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</si>
  <si>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</si>
  <si>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</si>
  <si>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</si>
  <si>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</si>
  <si>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</si>
  <si>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</si>
  <si>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</si>
  <si>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</si>
  <si>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</si>
  <si>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</si>
  <si>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</si>
  <si>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</si>
  <si>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</si>
  <si>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</si>
  <si>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</si>
  <si>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</si>
  <si>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</si>
  <si>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</si>
  <si>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</si>
  <si>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</si>
  <si>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</si>
  <si>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</si>
  <si>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</si>
  <si>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</si>
  <si>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</si>
  <si>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</si>
  <si>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</si>
  <si>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</si>
  <si>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</si>
  <si>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</si>
  <si>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</si>
  <si>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</si>
  <si>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</si>
  <si>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</si>
  <si>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</si>
  <si>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</si>
  <si>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</si>
  <si>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</si>
  <si>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</si>
  <si>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</si>
  <si>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</si>
  <si>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</si>
  <si>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</si>
  <si>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</si>
  <si>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</si>
  <si>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</si>
  <si>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</si>
  <si>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</si>
  <si>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</si>
  <si>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</si>
  <si>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</si>
  <si>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</si>
  <si>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</si>
  <si>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</si>
  <si>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</si>
  <si>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</si>
  <si>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</si>
  <si>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</si>
  <si>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</si>
  <si>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</si>
  <si>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</si>
  <si>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</si>
  <si>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</si>
  <si>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</si>
  <si>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</si>
  <si>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</si>
  <si>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</si>
  <si>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</si>
  <si>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</si>
  <si>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</si>
  <si>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</si>
  <si>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</si>
  <si>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</si>
  <si>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</si>
  <si>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</si>
  <si>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</si>
  <si>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</si>
  <si>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</si>
  <si>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</si>
  <si>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</si>
  <si>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</si>
  <si>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</si>
  <si>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</si>
  <si>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</si>
  <si>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</si>
  <si>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</si>
  <si>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</si>
  <si>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</si>
  <si>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</si>
  <si>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</si>
  <si>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</si>
  <si>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</si>
  <si>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</si>
  <si>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</si>
  <si>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</si>
  <si>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</si>
  <si>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</si>
  <si>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</si>
  <si>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</si>
  <si>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</si>
  <si>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</si>
  <si>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</si>
  <si>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</si>
  <si>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</si>
  <si>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</si>
  <si>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</si>
  <si>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</si>
  <si>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</si>
  <si>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</si>
  <si>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</si>
  <si>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</si>
  <si>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</si>
  <si>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</si>
  <si>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</si>
  <si>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</si>
  <si>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</si>
  <si>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</si>
  <si>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</si>
  <si>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</si>
  <si>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</si>
  <si>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</si>
  <si>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</si>
  <si>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</si>
  <si>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</si>
  <si>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</si>
  <si>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</si>
  <si>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</si>
  <si>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</si>
  <si>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</si>
  <si>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</si>
  <si>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</si>
  <si>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</si>
  <si>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</si>
  <si>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</si>
  <si>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</si>
  <si>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</si>
  <si>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</si>
  <si>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</si>
  <si>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</si>
  <si>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</si>
  <si>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</si>
  <si>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</si>
  <si>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</si>
  <si>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</si>
  <si>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</si>
  <si>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</si>
  <si>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</si>
  <si>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</si>
  <si>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</si>
  <si>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</si>
  <si>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</si>
  <si>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</si>
  <si>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</si>
  <si>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</si>
  <si>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</si>
  <si>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</si>
  <si>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</si>
  <si>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</si>
  <si>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</si>
  <si>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</si>
  <si>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</si>
  <si>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</si>
  <si>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</si>
  <si>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</si>
  <si>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</si>
  <si>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</si>
  <si>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</si>
  <si>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</si>
  <si>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</si>
  <si>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</si>
  <si>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</si>
  <si>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</si>
  <si>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</si>
  <si>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</si>
  <si>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</si>
  <si>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</si>
  <si>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</si>
  <si>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</si>
  <si>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</si>
  <si>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</si>
  <si>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</si>
  <si>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</si>
  <si>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</si>
  <si>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</si>
  <si>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</si>
  <si>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</si>
  <si>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</si>
  <si>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</si>
  <si>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</si>
  <si>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</si>
  <si>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</si>
  <si>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</si>
  <si>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</si>
  <si>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</si>
  <si>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</si>
  <si>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</si>
  <si>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</si>
  <si>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</si>
  <si>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</si>
  <si>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</si>
  <si>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</si>
  <si>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</si>
  <si>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</si>
  <si>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</si>
  <si>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</si>
  <si>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</si>
  <si>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</si>
  <si>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</si>
  <si>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</si>
  <si>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</si>
  <si>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</si>
  <si>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</si>
  <si>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</si>
  <si>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</si>
  <si>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</si>
  <si>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</si>
  <si>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</si>
  <si>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</si>
  <si>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</si>
  <si>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</si>
  <si>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</si>
  <si>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</si>
  <si>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</si>
  <si>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</si>
  <si>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</si>
  <si>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</si>
  <si>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</si>
  <si>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</si>
  <si>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</si>
  <si>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</si>
  <si>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</si>
  <si>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</si>
  <si>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</si>
  <si>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</si>
  <si>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</si>
  <si>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</si>
  <si>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</si>
  <si>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</si>
  <si>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</si>
  <si>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</si>
  <si>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</si>
  <si>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</si>
  <si>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</si>
  <si>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</si>
  <si>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</si>
  <si>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</si>
  <si>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</si>
  <si>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</si>
  <si>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</si>
  <si>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</si>
  <si>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</si>
  <si>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</si>
  <si>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</si>
  <si>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</si>
  <si>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</si>
  <si>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</si>
  <si>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</si>
  <si>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</si>
  <si>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</si>
  <si>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</si>
  <si>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</si>
  <si>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</si>
  <si>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</si>
  <si>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</si>
  <si>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</si>
  <si>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</si>
  <si>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</si>
  <si>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</si>
  <si>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</si>
  <si>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</si>
  <si>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</si>
  <si>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</si>
  <si>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</si>
  <si>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</si>
  <si>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</si>
  <si>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</si>
  <si>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</si>
  <si>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</si>
  <si>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</si>
  <si>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</si>
  <si>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</si>
  <si>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</si>
  <si>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</si>
  <si>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</si>
  <si>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</si>
  <si>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</si>
  <si>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</si>
  <si>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</si>
  <si>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</si>
  <si>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</si>
  <si>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</si>
  <si>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</si>
  <si>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</si>
  <si>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</si>
  <si>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</si>
  <si>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</si>
  <si>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</si>
  <si>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</si>
  <si>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</si>
  <si>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</si>
  <si>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</si>
  <si>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</si>
  <si>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</si>
  <si>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</si>
  <si>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</si>
  <si>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</si>
  <si>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</si>
  <si>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</si>
  <si>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</si>
  <si>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</si>
  <si>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</si>
  <si>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</si>
  <si>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</si>
  <si>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</si>
  <si>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</si>
  <si>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</si>
  <si>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</si>
  <si>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</si>
  <si>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</si>
  <si>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</si>
  <si>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</si>
  <si>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</si>
  <si>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</si>
  <si>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</si>
  <si>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</si>
  <si>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</si>
  <si>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</si>
  <si>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</si>
  <si>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</si>
  <si>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</si>
  <si>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</si>
  <si>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</si>
  <si>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</si>
  <si>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</si>
  <si>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</si>
  <si>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</si>
  <si>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</si>
  <si>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</si>
  <si>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</si>
  <si>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</si>
  <si>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</si>
  <si>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</si>
  <si>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</si>
  <si>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</si>
  <si>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</si>
  <si>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</si>
  <si>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</si>
  <si>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</si>
  <si>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</si>
  <si>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</si>
  <si>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</si>
  <si>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</si>
  <si>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</si>
  <si>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</si>
  <si>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</si>
  <si>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</si>
  <si>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</si>
  <si>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</si>
  <si>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</si>
  <si>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</si>
  <si>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</si>
  <si>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</si>
  <si>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</si>
  <si>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</si>
  <si>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</si>
  <si>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</si>
  <si>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</si>
  <si>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</si>
  <si>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</si>
  <si>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</si>
  <si>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</si>
  <si>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</si>
  <si>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</si>
  <si>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</si>
  <si>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</si>
  <si>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</si>
  <si>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</si>
  <si>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</si>
  <si>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</si>
  <si>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</si>
  <si>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</si>
  <si>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</si>
  <si>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</si>
  <si>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</si>
  <si>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</si>
  <si>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</si>
  <si>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</si>
  <si>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</si>
  <si>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</si>
  <si>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</si>
  <si>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</si>
  <si>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</si>
  <si>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</si>
  <si>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</si>
  <si>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</si>
  <si>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</si>
  <si>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</si>
  <si>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</si>
  <si>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</si>
  <si>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</si>
  <si>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</si>
  <si>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</si>
  <si>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</si>
  <si>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</si>
  <si>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</si>
  <si>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</si>
  <si>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</si>
  <si>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</si>
  <si>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</si>
  <si>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</si>
  <si>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</si>
  <si>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</si>
  <si>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</si>
  <si>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</si>
  <si>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</si>
  <si>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</si>
  <si>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</si>
  <si>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</si>
  <si>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</si>
  <si>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</si>
  <si>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</si>
  <si>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</si>
  <si>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</si>
  <si>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</si>
  <si>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</si>
  <si>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</si>
  <si>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</si>
  <si>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</si>
  <si>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</si>
  <si>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</si>
  <si>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</si>
  <si>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</si>
  <si>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</si>
  <si>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</si>
  <si>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</si>
  <si>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</si>
  <si>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</si>
  <si>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</si>
  <si>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</si>
  <si>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</si>
  <si>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</si>
  <si>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</si>
  <si>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</si>
  <si>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</si>
  <si>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</si>
  <si>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</si>
  <si>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</si>
  <si>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</si>
  <si>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</si>
  <si>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</si>
  <si>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</si>
  <si>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</si>
  <si>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</si>
  <si>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</si>
  <si>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</si>
  <si>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</si>
  <si>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</si>
  <si>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</si>
  <si>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</si>
  <si>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</si>
  <si>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</si>
  <si>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</si>
  <si>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</si>
  <si>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</si>
  <si>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</si>
  <si>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</si>
  <si>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</si>
  <si>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</si>
  <si>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</si>
  <si>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</si>
  <si>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</si>
  <si>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</si>
  <si>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</si>
  <si>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</si>
  <si>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</si>
  <si>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</si>
  <si>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</si>
  <si>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</si>
  <si>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</si>
  <si>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</si>
  <si>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</si>
  <si>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</si>
  <si>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</si>
  <si>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</si>
  <si>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</si>
  <si>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</si>
  <si>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</si>
  <si>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</si>
  <si>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</si>
  <si>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</si>
  <si>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</si>
  <si>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</si>
  <si>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</si>
  <si>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</si>
  <si>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</si>
  <si>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</si>
  <si>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</si>
  <si>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</si>
  <si>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</si>
  <si>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</si>
  <si>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</si>
  <si>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</si>
  <si>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</si>
  <si>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</si>
  <si>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</si>
  <si>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</si>
  <si>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</si>
  <si>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</si>
  <si>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</si>
  <si>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</si>
  <si>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</si>
  <si>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</si>
  <si>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</si>
  <si>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</si>
  <si>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</si>
  <si>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</si>
  <si>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</si>
  <si>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</si>
  <si>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</si>
  <si>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</si>
  <si>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</si>
  <si>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</si>
  <si>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</si>
  <si>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</si>
  <si>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</si>
  <si>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</si>
  <si>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</si>
  <si>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</si>
  <si>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</si>
  <si>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</si>
  <si>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</si>
  <si>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</si>
  <si>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</si>
  <si>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</si>
  <si>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</si>
  <si>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</si>
  <si>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</si>
  <si>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</si>
  <si>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</si>
  <si>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</si>
  <si>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</si>
  <si>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</si>
  <si>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</si>
  <si>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</si>
  <si>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</si>
  <si>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</si>
  <si>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</si>
  <si>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</si>
  <si>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</si>
  <si>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</si>
  <si>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</si>
  <si>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</si>
  <si>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</si>
  <si>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</si>
  <si>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</si>
  <si>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</si>
  <si>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</si>
  <si>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</si>
  <si>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</si>
  <si>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</si>
  <si>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</si>
  <si>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</si>
  <si>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</si>
  <si>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</si>
  <si>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</si>
  <si>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</si>
  <si>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</si>
  <si>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</si>
  <si>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</si>
  <si>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</si>
  <si>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</si>
  <si>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</si>
  <si>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</si>
  <si>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</si>
  <si>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</si>
  <si>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</si>
  <si>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</si>
  <si>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</si>
  <si>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</si>
  <si>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</si>
  <si>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</si>
  <si>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</si>
  <si>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</si>
  <si>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</si>
  <si>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</si>
  <si>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</si>
  <si>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</si>
  <si>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</si>
  <si>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</si>
  <si>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</si>
  <si>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</si>
  <si>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</si>
  <si>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</si>
  <si>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</si>
  <si>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</si>
  <si>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</si>
  <si>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</si>
  <si>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</si>
  <si>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</si>
  <si>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</si>
  <si>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</si>
  <si>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</si>
  <si>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</si>
  <si>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</si>
  <si>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</si>
  <si>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</si>
  <si>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</si>
  <si>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</si>
  <si>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</si>
  <si>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</si>
  <si>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</si>
  <si>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</si>
  <si>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</si>
  <si>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</si>
  <si>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</si>
  <si>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</si>
  <si>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</si>
  <si>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</si>
  <si>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</si>
  <si>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</si>
  <si>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</si>
  <si>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</si>
  <si>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</si>
  <si>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</si>
  <si>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</si>
  <si>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</si>
  <si>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</si>
  <si>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</si>
  <si>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</si>
  <si>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</si>
  <si>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</si>
  <si>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</si>
  <si>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</si>
  <si>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</si>
  <si>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</si>
  <si>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</si>
  <si>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</si>
  <si>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</si>
  <si>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</si>
  <si>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</si>
  <si>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</si>
  <si>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</si>
  <si>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</si>
  <si>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</si>
  <si>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</si>
  <si>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</si>
  <si>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</si>
  <si>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</si>
  <si>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</si>
  <si>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</si>
  <si>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</si>
  <si>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</si>
  <si>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</si>
  <si>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</si>
  <si>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</si>
  <si>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</si>
  <si>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</si>
  <si>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</si>
  <si>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</si>
  <si>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</si>
  <si>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</si>
  <si>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</si>
  <si>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</si>
  <si>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</si>
  <si>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</si>
  <si>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</si>
  <si>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</si>
  <si>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</si>
  <si>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</si>
  <si>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</si>
  <si>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</si>
  <si>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</si>
  <si>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</si>
  <si>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</si>
  <si>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</si>
  <si>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</si>
  <si>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</si>
  <si>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</si>
  <si>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</si>
  <si>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</si>
  <si>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</si>
  <si>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</si>
  <si>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</si>
  <si>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</si>
  <si>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</si>
  <si>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</si>
  <si>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</si>
  <si>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</si>
  <si>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</si>
  <si>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</si>
  <si>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</si>
  <si>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</si>
  <si>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</si>
  <si>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</si>
  <si>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</si>
  <si>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</si>
  <si>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</si>
  <si>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</si>
  <si>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</si>
  <si>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</si>
  <si>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</si>
  <si>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</si>
  <si>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</si>
  <si>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</si>
  <si>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</si>
  <si>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</si>
  <si>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</si>
  <si>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</si>
  <si>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</si>
  <si>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</si>
  <si>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</si>
  <si>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</si>
  <si>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</si>
  <si>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</si>
  <si>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</si>
  <si>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</si>
  <si>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</si>
  <si>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</si>
  <si>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</si>
  <si>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</si>
  <si>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</si>
  <si>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</si>
  <si>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</si>
  <si>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</si>
  <si>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</si>
  <si>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</si>
  <si>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</si>
  <si>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</si>
  <si>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</si>
  <si>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</si>
  <si>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</si>
  <si>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</si>
  <si>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</si>
  <si>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</si>
  <si>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</si>
  <si>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</si>
  <si>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</si>
  <si>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</si>
  <si>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</si>
  <si>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</si>
  <si>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</si>
  <si>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</si>
  <si>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</si>
  <si>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</si>
  <si>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</si>
  <si>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</si>
  <si>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</si>
  <si>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</si>
  <si>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</si>
  <si>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</si>
  <si>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</si>
  <si>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</si>
  <si>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</si>
  <si>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</si>
  <si>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</si>
  <si>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</si>
  <si>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</si>
  <si>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</si>
  <si>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</si>
  <si>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</si>
  <si>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</si>
  <si>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</si>
  <si>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</si>
  <si>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</si>
  <si>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</si>
  <si>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</si>
  <si>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</si>
  <si>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</si>
  <si>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</si>
  <si>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</si>
  <si>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</si>
  <si>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</si>
  <si>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</si>
  <si>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</si>
  <si>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</si>
  <si>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</si>
  <si>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</si>
  <si>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</si>
  <si>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</si>
  <si>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</si>
  <si>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</si>
  <si>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</si>
  <si>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</si>
  <si>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</si>
  <si>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</si>
  <si>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</si>
  <si>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</si>
  <si>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</si>
  <si>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</si>
  <si>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</si>
  <si>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</si>
  <si>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</si>
  <si>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</si>
  <si>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</si>
  <si>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</si>
  <si>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</si>
  <si>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</si>
  <si>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</si>
  <si>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</si>
  <si>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</si>
  <si>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</si>
  <si>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</si>
  <si>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</si>
  <si>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</si>
  <si>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</si>
  <si>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</si>
  <si>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</si>
  <si>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</si>
  <si>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</si>
  <si>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</si>
  <si>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</si>
  <si>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</si>
  <si>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</si>
  <si>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</si>
  <si>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</si>
  <si>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</si>
  <si>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</si>
  <si>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</si>
  <si>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</si>
  <si>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</si>
  <si>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</si>
  <si>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</si>
  <si>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</si>
  <si>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</si>
  <si>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</si>
  <si>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</si>
  <si>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</si>
  <si>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</si>
  <si>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</si>
  <si>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</si>
  <si>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</si>
  <si>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</si>
  <si>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</si>
  <si>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</si>
  <si>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</si>
  <si>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</si>
  <si>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</si>
  <si>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</si>
  <si>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</si>
  <si>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</si>
  <si>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</si>
  <si>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</si>
  <si>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</si>
  <si>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</si>
  <si>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</si>
  <si>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</si>
  <si>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</si>
  <si>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</si>
  <si>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</si>
  <si>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</si>
  <si>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</si>
  <si>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</si>
  <si>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</si>
  <si>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</si>
  <si>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</si>
  <si>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</si>
  <si>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</si>
  <si>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</si>
  <si>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</si>
  <si>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</si>
  <si>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</si>
  <si>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</si>
  <si>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</si>
  <si>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</si>
  <si>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</si>
  <si>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</si>
  <si>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</si>
  <si>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</si>
  <si>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</si>
  <si>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</si>
  <si>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</si>
  <si>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</si>
  <si>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</si>
  <si>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</si>
  <si>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</si>
  <si>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</si>
  <si>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</si>
  <si>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</si>
  <si>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</si>
  <si>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</si>
  <si>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</si>
  <si>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</si>
  <si>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</si>
  <si>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</si>
  <si>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</si>
  <si>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</si>
  <si>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</si>
  <si>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</si>
  <si>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</si>
  <si>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</si>
  <si>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</si>
  <si>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</si>
  <si>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</si>
  <si>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</si>
  <si>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</si>
  <si>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</si>
  <si>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</si>
  <si>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</si>
  <si>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</si>
  <si>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</si>
  <si>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</si>
  <si>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</si>
  <si>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</si>
  <si>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</si>
  <si>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</si>
  <si>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</si>
  <si>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</si>
  <si>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</si>
  <si>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</si>
  <si>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</si>
  <si>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</si>
  <si>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</si>
  <si>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</si>
  <si>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</si>
  <si>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</si>
  <si>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</si>
  <si>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</si>
  <si>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</si>
  <si>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</si>
  <si>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</si>
  <si>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</si>
  <si>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</si>
  <si>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</si>
  <si>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</si>
  <si>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</si>
  <si>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</si>
  <si>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</si>
  <si>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</si>
  <si>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</si>
  <si>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</si>
  <si>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</si>
  <si>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</si>
  <si>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</si>
  <si>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</si>
  <si>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</si>
  <si>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</si>
  <si>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</si>
  <si>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</si>
  <si>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</si>
  <si>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</si>
  <si>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</si>
  <si>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</si>
  <si>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</si>
  <si>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</si>
  <si>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</si>
  <si>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</si>
  <si>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</si>
  <si>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</si>
  <si>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</si>
  <si>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</si>
  <si>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</si>
  <si>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</si>
  <si>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</si>
  <si>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</si>
  <si>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</si>
  <si>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</si>
  <si>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</si>
  <si>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</si>
  <si>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</si>
  <si>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</si>
  <si>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</si>
  <si>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</si>
  <si>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</si>
  <si>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</si>
  <si>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</si>
  <si>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</si>
  <si>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</si>
  <si>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</si>
  <si>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</si>
  <si>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</si>
  <si>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</si>
  <si>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</si>
  <si>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</si>
  <si>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</si>
  <si>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</si>
  <si>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</si>
  <si>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</si>
  <si>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</si>
  <si>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</si>
  <si>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</si>
  <si>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</si>
  <si>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</si>
  <si>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</si>
  <si>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</si>
  <si>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</si>
  <si>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</si>
  <si>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</si>
  <si>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</si>
  <si>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</si>
  <si>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</si>
  <si>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</si>
  <si>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</si>
  <si>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</si>
  <si>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</si>
  <si>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</si>
  <si>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</si>
  <si>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</si>
  <si>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</si>
  <si>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</si>
  <si>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</si>
  <si>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</si>
  <si>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</si>
  <si>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</si>
  <si>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</si>
  <si>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</si>
  <si>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</si>
  <si>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</si>
  <si>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</si>
  <si>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</si>
  <si>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</si>
  <si>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</si>
  <si>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</si>
  <si>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</si>
  <si>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</si>
  <si>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</si>
  <si>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</si>
  <si>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</si>
  <si>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</si>
  <si>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</si>
  <si>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</si>
  <si>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</si>
  <si>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</si>
  <si>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</si>
  <si>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</si>
  <si>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</si>
  <si>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</si>
  <si>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</si>
  <si>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</si>
  <si>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</si>
  <si>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</si>
  <si>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</si>
  <si>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</si>
  <si>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</si>
  <si>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</si>
  <si>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</si>
  <si>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</si>
  <si>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</si>
  <si>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</si>
  <si>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</si>
  <si>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</si>
  <si>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</si>
  <si>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</si>
  <si>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</si>
  <si>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</si>
  <si>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</si>
  <si>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</si>
  <si>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</si>
  <si>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</si>
  <si>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</si>
  <si>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</si>
  <si>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</si>
  <si>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</si>
  <si>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</si>
  <si>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</si>
  <si>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</si>
  <si>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</si>
  <si>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</si>
  <si>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</si>
  <si>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</si>
  <si>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</si>
  <si>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</si>
  <si>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</si>
  <si>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</si>
  <si>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</si>
  <si>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</si>
  <si>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</si>
  <si>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</si>
  <si>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</si>
  <si>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</si>
  <si>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</si>
  <si>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</si>
  <si>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</si>
  <si>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</si>
  <si>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</si>
  <si>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</si>
  <si>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</si>
  <si>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</si>
  <si>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</si>
  <si>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</si>
  <si>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</si>
  <si>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</si>
  <si>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</si>
  <si>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</si>
  <si>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</si>
  <si>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</si>
  <si>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</si>
  <si>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</si>
  <si>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</si>
  <si>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</si>
  <si>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</si>
  <si>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</si>
  <si>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</si>
  <si>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</si>
  <si>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</si>
  <si>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</si>
  <si>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</si>
  <si>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</si>
  <si>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</si>
  <si>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</si>
  <si>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</si>
  <si>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</si>
  <si>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</si>
  <si>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</si>
  <si>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</si>
  <si>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</si>
  <si>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</si>
  <si>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</si>
  <si>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</si>
  <si>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</si>
  <si>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</si>
  <si>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</si>
  <si>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</si>
  <si>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</si>
  <si>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</si>
  <si>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</si>
  <si>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</si>
  <si>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</si>
  <si>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</si>
  <si>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</si>
  <si>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</si>
  <si>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</si>
  <si>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</si>
  <si>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</si>
  <si>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</si>
  <si>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</si>
  <si>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</si>
  <si>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</si>
  <si>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</si>
  <si>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</si>
  <si>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</si>
  <si>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</si>
  <si>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</si>
  <si>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</si>
  <si>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</si>
  <si>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</si>
  <si>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</si>
  <si>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</si>
  <si>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</si>
  <si>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</si>
  <si>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</si>
  <si>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</si>
  <si>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</si>
  <si>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</si>
  <si>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</si>
  <si>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</si>
  <si>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</si>
  <si>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</si>
  <si>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</si>
  <si>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</si>
  <si>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</si>
  <si>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</si>
  <si>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</si>
  <si>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</si>
  <si>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</si>
  <si>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</si>
  <si>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</si>
  <si>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</si>
  <si>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</si>
  <si>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</si>
  <si>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</si>
  <si>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</si>
  <si>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</si>
  <si>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</si>
  <si>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</si>
  <si>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</si>
  <si>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</si>
  <si>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</si>
  <si>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</si>
  <si>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</si>
  <si>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</si>
  <si>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</si>
  <si>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</si>
  <si>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</si>
  <si>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</si>
  <si>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</si>
  <si>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</si>
  <si>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</si>
  <si>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</si>
  <si>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</si>
  <si>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</si>
  <si>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</si>
  <si>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</si>
  <si>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</si>
  <si>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</si>
  <si>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</si>
  <si>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</si>
  <si>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</si>
  <si>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</si>
  <si>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</si>
  <si>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</si>
  <si>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</si>
  <si>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</si>
  <si>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</si>
  <si>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</si>
  <si>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</si>
  <si>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</si>
  <si>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</si>
  <si>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</si>
  <si>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</si>
  <si>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</si>
  <si>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</si>
  <si>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</si>
  <si>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</si>
  <si>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</si>
  <si>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</si>
  <si>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</si>
  <si>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</si>
  <si>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</si>
  <si>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</si>
  <si>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</si>
  <si>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</si>
  <si>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</si>
  <si>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</si>
  <si>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</si>
  <si>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</si>
  <si>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</si>
  <si>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</si>
  <si>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</si>
  <si>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</si>
  <si>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</si>
  <si>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</si>
  <si>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</si>
  <si>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</si>
  <si>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</si>
  <si>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</si>
  <si>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</si>
  <si>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</si>
  <si>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</si>
  <si>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</si>
  <si>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</si>
  <si>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</si>
  <si>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</si>
  <si>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</si>
  <si>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</si>
  <si>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</si>
  <si>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</si>
  <si>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</si>
  <si>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</si>
  <si>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</si>
  <si>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</si>
  <si>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</si>
  <si>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</si>
  <si>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</si>
  <si>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</si>
  <si>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</si>
  <si>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</si>
  <si>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</si>
  <si>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</si>
  <si>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</si>
  <si>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</si>
  <si>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</si>
  <si>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</si>
  <si>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</si>
  <si>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</si>
  <si>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</si>
  <si>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</si>
  <si>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</si>
  <si>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</si>
  <si>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</si>
  <si>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</si>
  <si>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</si>
  <si>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</si>
  <si>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</si>
  <si>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</si>
  <si>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</si>
  <si>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</si>
  <si>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</si>
  <si>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</si>
  <si>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</si>
  <si>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</si>
  <si>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</si>
  <si>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</si>
  <si>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</si>
  <si>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</si>
  <si>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</si>
  <si>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</si>
  <si>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</si>
  <si>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</si>
  <si>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</si>
  <si>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</si>
  <si>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</si>
  <si>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</si>
  <si>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</si>
  <si>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</si>
  <si>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</si>
  <si>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</si>
  <si>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</si>
  <si>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</si>
  <si>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</si>
  <si>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</si>
  <si>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</si>
  <si>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</si>
  <si>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</si>
  <si>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</si>
  <si>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</si>
  <si>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</si>
  <si>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</si>
  <si>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</si>
  <si>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</si>
  <si>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</si>
  <si>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</si>
  <si>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</si>
  <si>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</si>
  <si>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</si>
  <si>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</si>
  <si>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</si>
  <si>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</si>
  <si>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</si>
  <si>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</si>
  <si>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</si>
  <si>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</si>
  <si>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</si>
  <si>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</si>
  <si>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</si>
  <si>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</si>
  <si>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</si>
  <si>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</si>
  <si>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</si>
  <si>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</si>
  <si>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</si>
  <si>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</si>
  <si>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</si>
  <si>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</si>
  <si>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</si>
  <si>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</si>
  <si>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</si>
  <si>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</si>
  <si>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</si>
  <si>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</si>
  <si>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</si>
  <si>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</si>
  <si>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</si>
  <si>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</si>
  <si>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</si>
  <si>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</si>
  <si>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</si>
  <si>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</si>
  <si>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</si>
  <si>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</si>
  <si>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</si>
  <si>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</si>
  <si>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</si>
  <si>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</si>
  <si>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</si>
  <si>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</si>
  <si>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</si>
  <si>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</si>
  <si>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</si>
  <si>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</si>
  <si>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</si>
  <si>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</si>
  <si>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</si>
  <si>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</si>
  <si>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</si>
  <si>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</si>
  <si>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</si>
  <si>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</si>
  <si>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</si>
  <si>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</si>
  <si>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</si>
  <si>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</si>
  <si>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</si>
  <si>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</si>
  <si>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</si>
  <si>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</si>
  <si>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</si>
  <si>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</si>
  <si>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</si>
  <si>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</si>
  <si>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</si>
  <si>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</si>
  <si>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</si>
  <si>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</si>
  <si>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</si>
  <si>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</si>
  <si>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</si>
  <si>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</si>
  <si>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</si>
  <si>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</si>
  <si>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</si>
  <si>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</si>
  <si>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</si>
  <si>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</si>
  <si>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</si>
  <si>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</si>
  <si>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</si>
  <si>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</si>
  <si>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</si>
  <si>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</si>
  <si>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</si>
  <si>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</si>
  <si>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</si>
  <si>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</si>
  <si>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</si>
  <si>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</si>
  <si>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</si>
  <si>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</si>
  <si>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</si>
  <si>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</si>
  <si>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</si>
  <si>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</si>
  <si>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</si>
  <si>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</si>
  <si>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</si>
  <si>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</si>
  <si>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</si>
  <si>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</si>
  <si>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</si>
  <si>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</si>
  <si>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</si>
  <si>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</si>
  <si>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</si>
  <si>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</si>
  <si>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</si>
  <si>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</si>
  <si>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</si>
  <si>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</si>
  <si>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</si>
  <si>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</si>
  <si>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</si>
  <si>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</si>
  <si>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</si>
  <si>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</si>
  <si>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</si>
  <si>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</si>
  <si>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</si>
  <si>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</si>
  <si>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</si>
  <si>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</si>
  <si>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</si>
  <si>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</si>
  <si>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</si>
  <si>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</si>
  <si>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</si>
  <si>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</si>
  <si>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</si>
  <si>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</si>
  <si>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</si>
  <si>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</si>
  <si>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</si>
  <si>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</si>
  <si>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</si>
  <si>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</si>
  <si>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</si>
  <si>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</si>
  <si>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</si>
  <si>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</si>
  <si>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</si>
  <si>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</si>
  <si>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</si>
  <si>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</si>
  <si>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</si>
  <si>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</si>
  <si>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</si>
  <si>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</si>
  <si>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</si>
  <si>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</si>
  <si>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</si>
  <si>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</si>
  <si>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</si>
  <si>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</si>
  <si>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</si>
  <si>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</si>
  <si>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</si>
  <si>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</si>
  <si>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</si>
  <si>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</si>
  <si>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</si>
  <si>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</si>
  <si>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</si>
  <si>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</si>
  <si>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</si>
  <si>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</si>
  <si>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</si>
  <si>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</si>
  <si>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</si>
  <si>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</si>
  <si>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</si>
  <si>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</si>
  <si>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</si>
  <si>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</si>
  <si>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</si>
  <si>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</si>
  <si>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</si>
  <si>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</si>
  <si>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</si>
  <si>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</si>
  <si>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</si>
  <si>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</si>
  <si>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</si>
  <si>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</si>
  <si>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</si>
  <si>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</si>
  <si>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</si>
  <si>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</si>
  <si>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</si>
  <si>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</si>
  <si>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</si>
  <si>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</si>
  <si>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</si>
  <si>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</si>
  <si>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</si>
  <si>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</si>
  <si>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</si>
  <si>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</si>
  <si>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</si>
  <si>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</si>
  <si>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</si>
  <si>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</si>
  <si>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</si>
  <si>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</si>
  <si>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</si>
  <si>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</si>
  <si>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</si>
  <si>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</si>
  <si>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</si>
  <si>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</si>
  <si>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</si>
  <si>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</si>
  <si>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</si>
  <si>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</si>
  <si>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</si>
  <si>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</si>
  <si>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</si>
  <si>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</si>
  <si>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</si>
  <si>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</si>
  <si>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</si>
  <si>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</si>
  <si>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</si>
  <si>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</si>
  <si>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</si>
  <si>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</si>
  <si>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</si>
  <si>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</si>
  <si>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</si>
  <si>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</si>
  <si>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</si>
  <si>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</si>
  <si>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</si>
  <si>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</si>
  <si>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</si>
  <si>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</si>
  <si>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</si>
  <si>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</si>
  <si>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</si>
  <si>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</si>
  <si>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</si>
  <si>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</si>
  <si>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</si>
  <si>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</si>
  <si>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</si>
  <si>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</si>
  <si>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</si>
  <si>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</si>
  <si>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</si>
  <si>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</si>
  <si>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</si>
  <si>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</si>
  <si>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</si>
  <si>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</si>
  <si>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</si>
  <si>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</si>
  <si>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</si>
  <si>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</si>
  <si>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</si>
  <si>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</si>
  <si>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</si>
  <si>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</si>
  <si>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</si>
  <si>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</si>
  <si>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</si>
  <si>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</si>
  <si>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</si>
  <si>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</si>
  <si>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</si>
  <si>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</si>
  <si>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</si>
  <si>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</si>
  <si>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</si>
  <si>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</si>
  <si>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</si>
  <si>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</si>
  <si>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</si>
  <si>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</si>
  <si>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</si>
  <si>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</si>
  <si>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</si>
  <si>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</si>
  <si>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</si>
  <si>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</si>
  <si>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</si>
  <si>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</si>
  <si>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</si>
  <si>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</si>
  <si>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</si>
  <si>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</si>
  <si>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</si>
  <si>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</si>
  <si>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</si>
  <si>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</si>
  <si>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</si>
  <si>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</si>
  <si>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</si>
  <si>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</si>
  <si>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</si>
  <si>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</si>
  <si>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</si>
  <si>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</si>
  <si>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</si>
  <si>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</si>
  <si>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</si>
  <si>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</si>
  <si>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</si>
  <si>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</si>
  <si>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</si>
  <si>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</si>
  <si>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</si>
  <si>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</si>
  <si>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</si>
  <si>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</si>
  <si>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</si>
  <si>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</si>
  <si>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</si>
  <si>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</si>
  <si>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</si>
  <si>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</si>
  <si>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</si>
  <si>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</si>
  <si>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</si>
  <si>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</si>
  <si>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</si>
  <si>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</si>
  <si>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</si>
  <si>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</si>
  <si>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</si>
  <si>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</si>
  <si>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</si>
  <si>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</si>
  <si>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</si>
  <si>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</si>
  <si>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</si>
  <si>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</si>
  <si>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</si>
  <si>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</si>
  <si>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</si>
  <si>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</si>
  <si>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</si>
  <si>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</si>
  <si>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</si>
  <si>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</si>
  <si>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</si>
  <si>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</si>
  <si>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</si>
  <si>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</si>
  <si>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</si>
  <si>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</si>
  <si>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</si>
  <si>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</si>
  <si>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</si>
  <si>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</si>
  <si>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</si>
  <si>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</si>
  <si>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</si>
  <si>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</si>
  <si>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</si>
  <si>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</si>
  <si>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</si>
  <si>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</si>
  <si>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</si>
  <si>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</si>
  <si>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</si>
  <si>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</si>
  <si>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</si>
  <si>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</si>
  <si>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</si>
  <si>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</si>
  <si>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</si>
  <si>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</si>
  <si>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</si>
  <si>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</si>
  <si>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</si>
  <si>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</si>
  <si>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</si>
  <si>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</si>
  <si>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</si>
  <si>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</si>
  <si>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</si>
  <si>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</si>
  <si>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</si>
  <si>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</si>
  <si>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</si>
  <si>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</si>
  <si>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</si>
  <si>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</si>
  <si>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</si>
  <si>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</si>
  <si>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</si>
  <si>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</si>
  <si>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</si>
  <si>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</si>
  <si>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</si>
  <si>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</si>
  <si>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</si>
  <si>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</si>
  <si>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</si>
  <si>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</si>
  <si>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</si>
  <si>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</si>
  <si>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</si>
  <si>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</si>
  <si>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</si>
  <si>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</si>
  <si>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</si>
  <si>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</si>
  <si>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</si>
  <si>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</si>
  <si>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</si>
  <si>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</si>
  <si>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</si>
  <si>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</si>
  <si>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</si>
  <si>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</si>
  <si>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</si>
  <si>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</si>
  <si>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</si>
  <si>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</si>
  <si>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</si>
  <si>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</si>
  <si>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</si>
  <si>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</si>
  <si>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</si>
  <si>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</si>
  <si>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</si>
  <si>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</si>
  <si>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</si>
  <si>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</si>
  <si>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</si>
  <si>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</si>
  <si>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</si>
  <si>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</si>
  <si>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</si>
  <si>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</si>
  <si>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</si>
  <si>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</si>
  <si>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</si>
  <si>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</si>
  <si>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</si>
  <si>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</si>
  <si>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</si>
  <si>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</si>
  <si>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</si>
  <si>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</si>
  <si>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</si>
  <si>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</si>
  <si>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</si>
  <si>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</si>
  <si>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</si>
  <si>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</si>
  <si>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</si>
  <si>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</si>
  <si>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</si>
  <si>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</si>
  <si>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</si>
  <si>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</si>
  <si>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</si>
  <si>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</si>
  <si>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</si>
  <si>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</si>
  <si>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</si>
  <si>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</si>
  <si>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</si>
  <si>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</si>
  <si>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</si>
  <si>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</si>
  <si>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</si>
  <si>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</si>
  <si>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</si>
  <si>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</si>
  <si>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</si>
  <si>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</si>
  <si>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</si>
  <si>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</si>
  <si>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</si>
  <si>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</si>
  <si>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</si>
  <si>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</si>
  <si>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</si>
  <si>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</si>
  <si>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</si>
  <si>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</si>
  <si>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</si>
  <si>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</si>
  <si>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</si>
  <si>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</si>
  <si>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</si>
  <si>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</si>
  <si>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</si>
  <si>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</si>
  <si>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</si>
  <si>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</si>
  <si>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</si>
  <si>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</si>
  <si>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</si>
  <si>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</si>
  <si>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</si>
  <si>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</si>
  <si>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</si>
  <si>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</si>
  <si>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</si>
  <si>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</si>
  <si>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</si>
  <si>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</si>
  <si>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</si>
  <si>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</si>
  <si>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</si>
  <si>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</si>
  <si>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</si>
  <si>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</si>
  <si>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</si>
  <si>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</si>
  <si>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</si>
  <si>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</si>
  <si>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</si>
  <si>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</si>
  <si>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</si>
  <si>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</si>
  <si>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</si>
  <si>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</si>
  <si>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</si>
  <si>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</si>
  <si>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</si>
  <si>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</si>
  <si>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</si>
  <si>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</si>
  <si>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</si>
  <si>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</si>
  <si>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</si>
  <si>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</si>
  <si>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</si>
  <si>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</si>
  <si>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</si>
  <si>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</si>
  <si>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</si>
  <si>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</si>
  <si>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</si>
  <si>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</si>
  <si>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</si>
  <si>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</si>
  <si>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</si>
  <si>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</si>
  <si>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</si>
  <si>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</si>
  <si>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</si>
  <si>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</si>
  <si>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</si>
  <si>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</si>
  <si>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</si>
  <si>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</si>
  <si>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</si>
  <si>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</si>
  <si>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</si>
  <si>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</si>
  <si>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</si>
  <si>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</si>
  <si>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</si>
  <si>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</si>
  <si>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</si>
  <si>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</si>
  <si>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</si>
  <si>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</si>
  <si>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</si>
  <si>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</si>
  <si>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</si>
  <si>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</si>
  <si>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</si>
  <si>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</si>
  <si>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</si>
  <si>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</si>
  <si>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</si>
  <si>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</si>
  <si>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</si>
  <si>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</si>
  <si>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</si>
  <si>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</si>
  <si>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</si>
  <si>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</si>
  <si>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</si>
  <si>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</si>
  <si>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</si>
  <si>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</si>
  <si>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</si>
  <si>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</si>
  <si>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</si>
  <si>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</si>
  <si>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</si>
  <si>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</si>
  <si>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</si>
  <si>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</si>
  <si>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</si>
  <si>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</si>
  <si>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</si>
  <si>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</si>
  <si>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</si>
  <si>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</si>
  <si>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</si>
  <si>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</si>
  <si>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</si>
  <si>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</si>
  <si>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</si>
  <si>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</si>
  <si>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</si>
  <si>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</si>
  <si>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</si>
  <si>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</si>
  <si>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</si>
  <si>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</si>
  <si>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</si>
  <si>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</si>
  <si>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</si>
  <si>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</si>
  <si>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</si>
  <si>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</si>
  <si>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</si>
  <si>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</si>
  <si>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</si>
  <si>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</si>
  <si>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</si>
  <si>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</si>
  <si>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</si>
  <si>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</si>
  <si>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</si>
  <si>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</si>
  <si>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</si>
  <si>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</si>
  <si>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</si>
  <si>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</si>
  <si>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</si>
  <si>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</si>
  <si>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</si>
  <si>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</si>
  <si>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</si>
  <si>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</si>
  <si>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</si>
  <si>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</si>
  <si>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</si>
  <si>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</si>
  <si>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</si>
  <si>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</si>
  <si>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</si>
  <si>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</si>
  <si>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</si>
  <si>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</si>
  <si>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</si>
  <si>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</si>
  <si>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</si>
  <si>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</si>
  <si>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</si>
  <si>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</si>
  <si>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</si>
  <si>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</si>
  <si>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</si>
  <si>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</si>
  <si>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</si>
  <si>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</si>
  <si>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</si>
  <si>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</si>
  <si>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</si>
  <si>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</si>
  <si>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</si>
  <si>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</si>
  <si>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</si>
  <si>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</si>
  <si>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</si>
  <si>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</si>
  <si>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</si>
  <si>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</si>
  <si>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</si>
  <si>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</si>
  <si>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</si>
  <si>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</si>
  <si>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</si>
  <si>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</si>
  <si>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</si>
  <si>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</si>
  <si>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</si>
  <si>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</si>
  <si>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</si>
  <si>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</si>
  <si>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</si>
  <si>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</si>
  <si>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</si>
  <si>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</si>
  <si>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</si>
  <si>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</si>
  <si>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</si>
  <si>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</si>
  <si>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</si>
  <si>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</si>
  <si>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</si>
  <si>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</si>
  <si>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</si>
  <si>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</si>
  <si>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</si>
  <si>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</si>
  <si>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</si>
  <si>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</si>
  <si>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</si>
  <si>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</si>
  <si>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</si>
  <si>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</si>
  <si>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</si>
  <si>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</si>
  <si>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</si>
  <si>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</si>
  <si>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</si>
  <si>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</si>
  <si>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</si>
  <si>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</si>
  <si>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</si>
  <si>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</si>
  <si>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</si>
  <si>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</si>
  <si>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</si>
  <si>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</si>
  <si>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</si>
  <si>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</si>
  <si>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</si>
  <si>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</si>
  <si>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</si>
  <si>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</si>
  <si>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</si>
  <si>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</si>
  <si>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</si>
  <si>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</si>
  <si>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</si>
  <si>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</si>
  <si>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</si>
  <si>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</si>
  <si>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</si>
  <si>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</si>
  <si>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</si>
  <si>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</si>
  <si>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</si>
  <si>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</si>
  <si>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</si>
  <si>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</si>
  <si>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</si>
  <si>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</si>
  <si>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</si>
  <si>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</si>
  <si>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</si>
  <si>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</si>
  <si>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</si>
  <si>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</si>
  <si>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</si>
  <si>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</si>
  <si>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</si>
  <si>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</si>
  <si>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</si>
  <si>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</si>
  <si>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</si>
  <si>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</si>
  <si>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</si>
  <si>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</si>
  <si>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</si>
  <si>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</si>
  <si>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</si>
  <si>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</si>
  <si>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</si>
  <si>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</si>
  <si>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</si>
  <si>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</si>
  <si>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</si>
  <si>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</si>
  <si>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</si>
  <si>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</si>
  <si>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</si>
  <si>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</si>
  <si>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</si>
  <si>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</si>
  <si>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</si>
  <si>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</si>
  <si>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</si>
  <si>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</si>
  <si>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</si>
  <si>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</si>
  <si>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</si>
  <si>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</si>
  <si>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</si>
  <si>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</si>
  <si>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</si>
  <si>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</si>
  <si>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</si>
  <si>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</si>
  <si>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</si>
  <si>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</si>
  <si>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</si>
  <si>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</si>
  <si>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</si>
  <si>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</si>
  <si>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</si>
  <si>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</si>
  <si>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</si>
  <si>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</si>
  <si>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</si>
  <si>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</si>
  <si>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</si>
  <si>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</si>
  <si>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</si>
  <si>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</si>
  <si>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</si>
  <si>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</si>
  <si>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</si>
  <si>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</si>
  <si>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</si>
  <si>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</si>
  <si>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</si>
  <si>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</si>
  <si>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</si>
  <si>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</si>
  <si>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</si>
  <si>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</si>
  <si>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</si>
  <si>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</si>
  <si>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</si>
  <si>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</si>
  <si>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</si>
  <si>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</si>
  <si>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</si>
  <si>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</si>
  <si>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</si>
  <si>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</si>
  <si>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</si>
  <si>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</si>
  <si>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</si>
  <si>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</si>
  <si>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</si>
  <si>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</si>
  <si>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</si>
  <si>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</si>
  <si>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</si>
  <si>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</si>
  <si>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</si>
  <si>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</si>
  <si>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</si>
  <si>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</si>
  <si>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</si>
  <si>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</si>
  <si>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</si>
  <si>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</si>
  <si>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</si>
  <si>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</si>
  <si>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</si>
  <si>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</si>
  <si>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</si>
  <si>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</si>
  <si>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</si>
  <si>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</si>
  <si>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</si>
  <si>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</si>
  <si>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</si>
  <si>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</si>
  <si>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</si>
  <si>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</si>
  <si>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</si>
  <si>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</si>
  <si>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</si>
  <si>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</si>
  <si>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</si>
  <si>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</si>
  <si>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</si>
  <si>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</si>
  <si>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</si>
  <si>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</si>
  <si>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</si>
  <si>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</si>
  <si>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</si>
  <si>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</si>
  <si>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</si>
  <si>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</si>
  <si>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</si>
  <si>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</si>
  <si>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</si>
  <si>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</si>
  <si>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</si>
  <si>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</si>
  <si>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</si>
  <si>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</si>
  <si>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</si>
  <si>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</si>
  <si>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</si>
  <si>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</si>
  <si>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</si>
  <si>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</si>
  <si>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</si>
  <si>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</si>
  <si>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</si>
  <si>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</si>
  <si>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</si>
  <si>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</si>
  <si>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</si>
  <si>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</si>
  <si>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</si>
  <si>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</si>
  <si>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</si>
  <si>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</si>
  <si>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</si>
  <si>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</si>
  <si>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</si>
  <si>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</si>
  <si>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</si>
  <si>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</si>
  <si>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</si>
  <si>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</si>
  <si>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</si>
  <si>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</si>
  <si>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</si>
  <si>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</si>
  <si>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</si>
  <si>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</si>
  <si>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</si>
  <si>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</si>
  <si>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</si>
  <si>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</si>
  <si>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</si>
  <si>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</si>
  <si>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</si>
  <si>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</si>
  <si>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</si>
  <si>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</si>
  <si>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</si>
  <si>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</si>
  <si>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</si>
  <si>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</si>
  <si>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</si>
  <si>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</si>
  <si>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</si>
  <si>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</si>
  <si>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</si>
  <si>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</si>
  <si>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</si>
  <si>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</si>
  <si>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</si>
  <si>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</si>
  <si>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</si>
  <si>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</si>
  <si>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</si>
  <si>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</si>
  <si>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</si>
  <si>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</si>
  <si>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</si>
  <si>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</si>
  <si>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</si>
  <si>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</si>
  <si>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</si>
  <si>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</si>
  <si>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</si>
  <si>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</si>
  <si>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</si>
  <si>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</si>
  <si>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</si>
  <si>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</si>
  <si>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</si>
  <si>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</si>
  <si>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</si>
  <si>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</si>
  <si>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</si>
  <si>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</si>
  <si>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</si>
  <si>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</si>
  <si>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</si>
  <si>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</si>
  <si>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</si>
  <si>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</si>
  <si>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</si>
  <si>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</si>
  <si>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</si>
  <si>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</si>
  <si>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</si>
  <si>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</si>
  <si>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</si>
  <si>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</si>
  <si>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</si>
  <si>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</si>
  <si>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</si>
  <si>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</si>
  <si>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</si>
  <si>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</si>
  <si>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</si>
  <si>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</si>
  <si>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</si>
  <si>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</si>
  <si>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</si>
  <si>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</si>
  <si>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</si>
  <si>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</si>
  <si>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</si>
  <si>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</si>
  <si>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</si>
  <si>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</si>
  <si>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</si>
  <si>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</si>
  <si>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</si>
  <si>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</si>
  <si>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</si>
  <si>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</si>
  <si>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</si>
  <si>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</si>
  <si>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</si>
  <si>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</si>
  <si>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</si>
  <si>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</si>
  <si>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</si>
  <si>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</si>
  <si>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</si>
  <si>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</si>
  <si>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</si>
  <si>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</si>
  <si>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</si>
  <si>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</si>
  <si>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</si>
  <si>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</si>
  <si>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</si>
  <si>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</si>
  <si>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</si>
  <si>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</si>
  <si>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</si>
  <si>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</si>
  <si>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</si>
  <si>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</si>
  <si>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</si>
  <si>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</si>
  <si>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</si>
  <si>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</si>
  <si>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</si>
  <si>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</si>
  <si>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</si>
  <si>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</si>
  <si>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</si>
  <si>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</si>
  <si>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</si>
  <si>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</si>
  <si>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</si>
  <si>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</si>
  <si>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</si>
  <si>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</si>
  <si>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</si>
  <si>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</si>
  <si>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</si>
  <si>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</si>
  <si>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</si>
  <si>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</si>
  <si>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</si>
  <si>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</si>
  <si>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</si>
  <si>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</si>
  <si>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</si>
  <si>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</si>
  <si>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</si>
  <si>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</si>
  <si>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</si>
  <si>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</si>
  <si>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</si>
  <si>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</si>
  <si>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</si>
  <si>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</si>
  <si>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</si>
  <si>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</si>
  <si>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</si>
  <si>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</si>
  <si>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</si>
  <si>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</si>
  <si>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</si>
  <si>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</si>
  <si>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</si>
  <si>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</si>
  <si>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</si>
  <si>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</si>
  <si>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</si>
  <si>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</si>
  <si>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</si>
  <si>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</si>
  <si>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</si>
  <si>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</si>
  <si>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</si>
  <si>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</si>
  <si>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</si>
  <si>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</si>
  <si>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</si>
  <si>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</si>
  <si>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</si>
  <si>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</si>
  <si>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</si>
  <si>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</si>
  <si>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</si>
  <si>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</si>
  <si>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</si>
  <si>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</si>
  <si>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</si>
  <si>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</si>
  <si>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</si>
  <si>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</si>
  <si>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</si>
  <si>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</si>
  <si>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</si>
  <si>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</si>
  <si>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</si>
  <si>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</si>
  <si>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</si>
  <si>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</si>
  <si>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</si>
  <si>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</si>
  <si>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</si>
  <si>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</si>
  <si>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</si>
  <si>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</si>
  <si>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</si>
  <si>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</si>
  <si>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</si>
  <si>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</si>
  <si>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</si>
  <si>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</si>
  <si>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</si>
  <si>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</si>
  <si>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</si>
  <si>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</si>
  <si>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</si>
  <si>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</si>
  <si>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</si>
  <si>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</si>
  <si>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</si>
  <si>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</si>
  <si>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</si>
  <si>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</si>
  <si>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</si>
  <si>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</si>
  <si>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</si>
  <si>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</si>
  <si>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</si>
  <si>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</si>
  <si>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</si>
  <si>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</si>
  <si>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</si>
  <si>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</si>
  <si>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</si>
  <si>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</si>
  <si>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</si>
  <si>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</si>
  <si>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</si>
  <si>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</si>
  <si>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</si>
  <si>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</si>
  <si>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</si>
  <si>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</si>
  <si>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</si>
  <si>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</si>
  <si>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</si>
  <si>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</si>
  <si>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</si>
  <si>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</si>
  <si>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</si>
  <si>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</si>
  <si>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</si>
  <si>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</si>
  <si>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</si>
  <si>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</si>
  <si>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</si>
  <si>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</si>
  <si>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</si>
  <si>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</si>
  <si>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</si>
  <si>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</si>
  <si>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</si>
  <si>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</si>
  <si>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</si>
  <si>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</si>
  <si>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</si>
  <si>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</si>
  <si>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</si>
  <si>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</si>
  <si>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</si>
  <si>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</si>
  <si>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</si>
  <si>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</si>
  <si>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</si>
  <si>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</si>
  <si>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</si>
  <si>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</si>
  <si>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</si>
  <si>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</si>
  <si>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</si>
  <si>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</si>
  <si>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</si>
  <si>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</si>
  <si>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</si>
  <si>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</si>
  <si>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</si>
  <si>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</si>
  <si>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</si>
  <si>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</si>
  <si>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</si>
  <si>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</si>
  <si>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</si>
  <si>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</si>
  <si>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</si>
  <si>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</si>
  <si>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</si>
  <si>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</si>
  <si>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</si>
  <si>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</si>
  <si>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</si>
  <si>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</si>
  <si>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</si>
  <si>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</si>
  <si>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</si>
  <si>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</si>
  <si>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</si>
  <si>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</si>
  <si>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</si>
  <si>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</si>
  <si>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</si>
  <si>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</si>
  <si>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</si>
  <si>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</si>
  <si>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</si>
  <si>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</si>
  <si>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</si>
  <si>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</si>
  <si>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</si>
  <si>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</si>
  <si>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</si>
  <si>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</si>
  <si>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</si>
  <si>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</si>
  <si>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</si>
  <si>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</si>
  <si>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</si>
  <si>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</si>
  <si>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</si>
  <si>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</si>
  <si>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</si>
  <si>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</si>
  <si>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</si>
  <si>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</si>
  <si>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</si>
  <si>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</si>
  <si>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</si>
  <si>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</si>
  <si>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</si>
  <si>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</si>
  <si>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</si>
  <si>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</si>
  <si>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</si>
  <si>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</si>
  <si>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</si>
  <si>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</si>
  <si>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</si>
  <si>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</si>
  <si>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</si>
  <si>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</si>
  <si>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</si>
  <si>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</si>
  <si>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</si>
  <si>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</si>
  <si>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</si>
  <si>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</si>
  <si>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</si>
  <si>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</si>
  <si>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</si>
  <si>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</si>
  <si>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</si>
  <si>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</si>
  <si>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</si>
  <si>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</si>
  <si>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</si>
  <si>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</si>
  <si>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</si>
  <si>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</si>
  <si>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</si>
  <si>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</si>
  <si>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</si>
  <si>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</si>
  <si>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</si>
  <si>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</si>
  <si>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</si>
  <si>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</si>
  <si>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</si>
  <si>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</si>
  <si>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</si>
  <si>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</si>
  <si>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</si>
  <si>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</si>
  <si>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</si>
  <si>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</si>
  <si>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</si>
  <si>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</si>
  <si>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</si>
  <si>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</si>
  <si>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</si>
  <si>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</si>
  <si>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</si>
  <si>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</si>
  <si>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</si>
  <si>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</si>
  <si>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</si>
  <si>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</si>
  <si>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</si>
  <si>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</si>
  <si>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</si>
  <si>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</si>
  <si>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</si>
  <si>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</si>
  <si>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</si>
  <si>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</si>
  <si>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</si>
  <si>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</si>
  <si>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</si>
  <si>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</si>
  <si>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</si>
  <si>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</si>
  <si>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</si>
  <si>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</si>
  <si>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</si>
  <si>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</si>
  <si>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</si>
  <si>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</si>
  <si>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</si>
  <si>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</si>
  <si>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</si>
  <si>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</si>
  <si>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</si>
  <si>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</si>
  <si>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</si>
  <si>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</si>
  <si>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</si>
  <si>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</si>
  <si>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</si>
  <si>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</si>
  <si>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</si>
  <si>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</si>
  <si>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</si>
  <si>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</si>
  <si>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</si>
  <si>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</si>
  <si>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</si>
  <si>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</si>
  <si>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</si>
  <si>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</si>
  <si>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</si>
  <si>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</si>
  <si>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</si>
  <si>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</si>
  <si>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</si>
  <si>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</si>
  <si>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</si>
  <si>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</si>
  <si>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</si>
  <si>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</si>
  <si>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</si>
  <si>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</si>
  <si>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</si>
  <si>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</si>
  <si>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</si>
  <si>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</si>
  <si>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</si>
  <si>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</si>
  <si>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</si>
  <si>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</si>
  <si>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</si>
  <si>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</si>
  <si>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</si>
  <si>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</si>
  <si>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</si>
  <si>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</si>
  <si>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</si>
  <si>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</si>
  <si>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</si>
  <si>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</si>
  <si>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</si>
  <si>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</si>
  <si>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</si>
  <si>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</si>
  <si>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</si>
  <si>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</si>
  <si>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</si>
  <si>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</si>
  <si>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</si>
  <si>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</si>
  <si>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</si>
  <si>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</si>
  <si>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</si>
  <si>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</si>
  <si>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</si>
  <si>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</si>
  <si>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</si>
  <si>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</si>
  <si>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</si>
  <si>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</si>
  <si>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</si>
  <si>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</si>
  <si>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</si>
  <si>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</si>
  <si>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</si>
  <si>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</si>
  <si>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</si>
  <si>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</si>
  <si>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</si>
  <si>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</si>
  <si>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</si>
  <si>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</si>
  <si>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</si>
  <si>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</si>
  <si>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</si>
  <si>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</si>
  <si>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</si>
  <si>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</si>
  <si>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</si>
  <si>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</si>
  <si>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</si>
  <si>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</si>
  <si>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</si>
  <si>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</si>
  <si>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</si>
  <si>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</si>
  <si>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</si>
  <si>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</si>
  <si>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</si>
  <si>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</si>
  <si>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</si>
  <si>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</si>
  <si>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</si>
  <si>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</si>
  <si>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</si>
  <si>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</si>
  <si>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</si>
  <si>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</si>
  <si>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</si>
  <si>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</si>
  <si>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</si>
  <si>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</si>
  <si>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</si>
  <si>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</si>
  <si>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</si>
  <si>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</si>
  <si>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</si>
  <si>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</si>
  <si>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</si>
  <si>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</si>
  <si>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</si>
  <si>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</si>
  <si>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</si>
  <si>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</si>
  <si>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</si>
  <si>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</si>
  <si>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</si>
  <si>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</si>
  <si>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</si>
  <si>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</si>
  <si>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</si>
  <si>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</si>
  <si>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</si>
  <si>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</si>
  <si>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</si>
  <si>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</si>
  <si>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</si>
  <si>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</si>
  <si>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</si>
  <si>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</si>
  <si>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</si>
  <si>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</si>
  <si>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</si>
  <si>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</si>
  <si>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</si>
  <si>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</si>
  <si>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</si>
  <si>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</si>
  <si>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</si>
  <si>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</si>
  <si>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</si>
  <si>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</si>
  <si>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</si>
  <si>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</si>
  <si>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</si>
  <si>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</si>
  <si>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</si>
  <si>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</si>
  <si>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</si>
  <si>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</si>
  <si>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</si>
  <si>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</si>
  <si>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</si>
  <si>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</si>
  <si>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</si>
  <si>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</si>
  <si>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</si>
  <si>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</si>
  <si>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</si>
  <si>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</si>
  <si>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</si>
  <si>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</si>
  <si>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</si>
  <si>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</si>
  <si>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</si>
  <si>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</si>
  <si>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</si>
  <si>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</si>
  <si>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</si>
  <si>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</si>
  <si>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</si>
  <si>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</si>
  <si>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</si>
  <si>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</si>
  <si>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</si>
  <si>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</si>
  <si>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</si>
  <si>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</si>
  <si>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</si>
  <si>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</si>
  <si>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</si>
  <si>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</si>
  <si>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</si>
  <si>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</si>
  <si>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</si>
  <si>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</si>
  <si>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</si>
  <si>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</si>
  <si>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</si>
  <si>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</si>
  <si>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</si>
  <si>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</si>
  <si>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</si>
  <si>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</si>
  <si>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</si>
  <si>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</si>
  <si>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</si>
  <si>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</si>
  <si>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</si>
  <si>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</si>
  <si>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</si>
  <si>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</si>
  <si>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</si>
  <si>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</si>
  <si>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</si>
  <si>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</si>
  <si>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</si>
  <si>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</si>
  <si>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</si>
  <si>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</si>
  <si>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</si>
  <si>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</si>
  <si>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</si>
  <si>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</si>
  <si>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</si>
  <si>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</si>
  <si>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</si>
  <si>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</si>
  <si>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</si>
  <si>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</si>
  <si>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</si>
  <si>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</si>
  <si>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</si>
  <si>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</si>
  <si>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</si>
  <si>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</si>
  <si>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</si>
  <si>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</si>
  <si>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</si>
  <si>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</si>
  <si>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</si>
  <si>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</si>
  <si>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</si>
  <si>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</si>
  <si>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</si>
  <si>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</si>
  <si>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</si>
  <si>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</si>
  <si>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</si>
  <si>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</si>
  <si>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</si>
  <si>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</si>
  <si>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</si>
  <si>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</si>
  <si>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</si>
  <si>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</si>
  <si>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</si>
  <si>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</si>
  <si>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</si>
  <si>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</si>
  <si>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</si>
  <si>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</si>
  <si>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</si>
  <si>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</si>
  <si>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</si>
  <si>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</si>
  <si>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</si>
  <si>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</si>
  <si>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</si>
  <si>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</si>
  <si>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</si>
  <si>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</si>
  <si>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</si>
  <si>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</si>
  <si>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</si>
  <si>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</si>
  <si>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</si>
  <si>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</si>
  <si>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</si>
  <si>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</si>
  <si>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</si>
  <si>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</si>
  <si>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</si>
  <si>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</si>
  <si>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</si>
  <si>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</si>
  <si>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</si>
  <si>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</si>
  <si>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</si>
  <si>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</si>
  <si>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</si>
  <si>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</si>
  <si>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</si>
  <si>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</si>
  <si>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</si>
  <si>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</si>
  <si>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</si>
  <si>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</si>
  <si>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</si>
  <si>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</si>
  <si>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</si>
  <si>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</si>
  <si>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</si>
  <si>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</si>
  <si>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</si>
  <si>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</si>
  <si>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</si>
  <si>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</si>
  <si>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</si>
  <si>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</si>
  <si>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</si>
  <si>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</si>
  <si>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</si>
  <si>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</si>
  <si>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</si>
  <si>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</si>
  <si>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</si>
  <si>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</si>
  <si>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</si>
  <si>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</si>
  <si>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</si>
  <si>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</si>
  <si>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</si>
  <si>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</si>
  <si>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</si>
  <si>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</si>
  <si>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</si>
  <si>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</si>
  <si>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</si>
  <si>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</si>
  <si>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</si>
  <si>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</si>
  <si>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</si>
  <si>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</si>
  <si>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</si>
  <si>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</si>
  <si>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</si>
  <si>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</si>
  <si>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</si>
  <si>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</si>
  <si>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</si>
  <si>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</si>
  <si>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</si>
  <si>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</si>
  <si>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</si>
  <si>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</si>
  <si>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</si>
  <si>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</si>
  <si>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</si>
  <si>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</si>
  <si>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</si>
  <si>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</si>
  <si>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</si>
  <si>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</si>
  <si>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</si>
  <si>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</si>
  <si>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</si>
  <si>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</si>
  <si>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</si>
  <si>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</si>
  <si>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</si>
  <si>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</si>
  <si>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</si>
  <si>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</si>
  <si>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</si>
  <si>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</si>
  <si>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</si>
  <si>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</si>
  <si>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</si>
  <si>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</si>
  <si>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</si>
  <si>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</si>
  <si>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</si>
  <si>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</si>
  <si>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</si>
  <si>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</si>
  <si>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</si>
  <si>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</si>
  <si>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</si>
  <si>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</si>
  <si>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</si>
  <si>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</si>
  <si>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</si>
  <si>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</si>
  <si>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</si>
  <si>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</si>
  <si>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</si>
  <si>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</si>
  <si>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</si>
  <si>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</si>
  <si>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</si>
  <si>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</si>
  <si>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</si>
  <si>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</si>
  <si>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</si>
  <si>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</si>
  <si>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</si>
  <si>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</si>
  <si>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</si>
  <si>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</si>
  <si>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</si>
  <si>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</si>
  <si>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</si>
  <si>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</si>
  <si>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</si>
  <si>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</si>
  <si>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</si>
  <si>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</si>
  <si>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</si>
  <si>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</si>
  <si>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</si>
  <si>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</si>
  <si>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</si>
  <si>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</si>
  <si>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</si>
  <si>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</si>
  <si>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</si>
  <si>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</si>
  <si>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</si>
  <si>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</si>
  <si>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</si>
  <si>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</si>
  <si>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</si>
  <si>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</si>
  <si>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</si>
  <si>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</si>
  <si>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</si>
  <si>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</si>
  <si>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</si>
  <si>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</si>
  <si>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</si>
  <si>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</si>
  <si>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</si>
  <si>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</si>
  <si>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</si>
  <si>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</si>
  <si>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</si>
  <si>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</si>
  <si>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</si>
  <si>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</si>
  <si>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</si>
  <si>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</si>
  <si>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</si>
  <si>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</si>
  <si>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</si>
  <si>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</si>
  <si>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</si>
  <si>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</si>
  <si>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</si>
  <si>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</si>
  <si>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</si>
  <si>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</si>
  <si>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</si>
  <si>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</si>
  <si>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</si>
  <si>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</si>
  <si>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</si>
  <si>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</si>
  <si>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</si>
  <si>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</si>
  <si>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</si>
  <si>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</si>
  <si>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</si>
  <si>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</si>
  <si>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</si>
  <si>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</si>
  <si>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</si>
  <si>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</si>
  <si>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</si>
  <si>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</si>
  <si>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</si>
  <si>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</si>
  <si>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</si>
  <si>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</si>
  <si>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</si>
  <si>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</si>
  <si>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</si>
  <si>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</si>
  <si>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</si>
  <si>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</si>
  <si>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</si>
  <si>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</si>
  <si>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</si>
  <si>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</si>
  <si>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</si>
  <si>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</si>
  <si>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</si>
  <si>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</si>
  <si>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</si>
  <si>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</si>
  <si>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</si>
  <si>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</si>
  <si>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</si>
  <si>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</si>
  <si>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</si>
  <si>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</si>
  <si>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</si>
  <si>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</si>
  <si>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</si>
  <si>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</si>
  <si>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</si>
  <si>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</si>
  <si>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</si>
  <si>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</si>
  <si>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</si>
  <si>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</si>
  <si>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</si>
  <si>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</si>
  <si>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</si>
  <si>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</si>
  <si>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</si>
  <si>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</si>
  <si>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</si>
  <si>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</si>
  <si>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</si>
  <si>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</si>
  <si>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</si>
  <si>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</si>
  <si>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</si>
  <si>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</si>
  <si>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</si>
  <si>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</si>
  <si>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</si>
  <si>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</si>
  <si>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</si>
  <si>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</si>
  <si>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</si>
  <si>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</si>
  <si>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</si>
  <si>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</si>
  <si>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</si>
  <si>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</si>
  <si>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</si>
  <si>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</si>
  <si>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</si>
  <si>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</si>
  <si>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</si>
  <si>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</si>
  <si>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</si>
  <si>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</si>
  <si>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</si>
  <si>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</si>
  <si>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</si>
  <si>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</si>
  <si>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</si>
  <si>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</si>
  <si>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</si>
  <si>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</si>
  <si>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</si>
  <si>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</si>
  <si>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</si>
  <si>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</si>
  <si>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</si>
  <si>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</si>
  <si>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</si>
  <si>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</si>
  <si>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</si>
  <si>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</si>
  <si>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</si>
  <si>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</si>
  <si>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</si>
  <si>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</si>
  <si>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</si>
  <si>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</si>
  <si>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</si>
  <si>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</si>
  <si>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</si>
  <si>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</si>
  <si>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</si>
  <si>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</si>
  <si>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</si>
  <si>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</si>
  <si>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</si>
  <si>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</si>
  <si>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</si>
  <si>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</si>
  <si>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</si>
  <si>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</si>
  <si>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</si>
  <si>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</si>
  <si>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</si>
  <si>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</si>
  <si>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</si>
  <si>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</si>
  <si>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</si>
  <si>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</si>
  <si>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</si>
  <si>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</si>
  <si>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</si>
  <si>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</si>
  <si>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</si>
  <si>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</si>
  <si>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</si>
  <si>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</si>
  <si>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</si>
  <si>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</si>
  <si>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</si>
  <si>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</si>
  <si>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</si>
  <si>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</si>
  <si>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</si>
  <si>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</si>
  <si>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</si>
  <si>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</si>
  <si>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</si>
  <si>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</si>
  <si>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</si>
  <si>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</si>
  <si>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</si>
  <si>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</si>
  <si>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</si>
  <si>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</si>
  <si>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</si>
  <si>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</si>
  <si>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</si>
  <si>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</si>
  <si>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</si>
  <si>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</si>
  <si>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</si>
  <si>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</si>
  <si>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</si>
  <si>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</si>
  <si>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</si>
  <si>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</si>
  <si>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</si>
  <si>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</si>
  <si>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</si>
  <si>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</si>
  <si>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</si>
  <si>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</si>
  <si>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</si>
  <si>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</si>
  <si>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</si>
  <si>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</si>
  <si>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</si>
  <si>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</si>
  <si>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</si>
  <si>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</si>
  <si>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</si>
  <si>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</si>
  <si>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</si>
  <si>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</si>
  <si>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</si>
  <si>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</si>
  <si>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</si>
  <si>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</si>
  <si>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</si>
  <si>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</si>
  <si>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</si>
  <si>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</si>
  <si>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</si>
  <si>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</si>
  <si>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</si>
  <si>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</si>
  <si>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</si>
  <si>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</si>
  <si>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</si>
  <si>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</si>
  <si>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</si>
  <si>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</si>
  <si>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</si>
  <si>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</si>
  <si>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</si>
  <si>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</si>
  <si>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</si>
  <si>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</si>
  <si>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</si>
  <si>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</si>
  <si>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</si>
  <si>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</si>
  <si>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</si>
  <si>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</si>
  <si>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</si>
  <si>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</si>
  <si>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</si>
  <si>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</si>
  <si>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</si>
  <si>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</si>
  <si>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</si>
  <si>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</si>
  <si>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</si>
  <si>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</si>
  <si>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</si>
  <si>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</si>
  <si>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</si>
  <si>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</si>
  <si>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</si>
  <si>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</si>
  <si>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</si>
  <si>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</si>
  <si>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</si>
  <si>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</si>
  <si>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</si>
  <si>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</si>
  <si>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</si>
  <si>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</si>
  <si>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</si>
  <si>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</si>
  <si>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</si>
  <si>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</si>
  <si>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</si>
  <si>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</si>
  <si>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</si>
  <si>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</si>
  <si>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</si>
  <si>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</si>
  <si>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</si>
  <si>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</si>
  <si>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</si>
  <si>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</si>
  <si>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</si>
  <si>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</si>
  <si>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</si>
  <si>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</si>
  <si>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</si>
  <si>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</si>
  <si>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</si>
  <si>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</si>
  <si>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</si>
  <si>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</si>
  <si>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</si>
  <si>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</si>
  <si>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</si>
  <si>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</si>
  <si>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</si>
  <si>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</si>
  <si>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</si>
  <si>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</si>
  <si>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</si>
  <si>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</si>
  <si>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</si>
  <si>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</si>
  <si>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</si>
  <si>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</si>
  <si>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</si>
  <si>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</si>
  <si>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</si>
  <si>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</si>
  <si>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</si>
  <si>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</si>
  <si>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</si>
  <si>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</si>
  <si>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</si>
  <si>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</si>
  <si>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</si>
  <si>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</si>
  <si>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</si>
  <si>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</si>
  <si>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</si>
  <si>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</si>
  <si>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</si>
  <si>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</si>
  <si>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</si>
  <si>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</si>
  <si>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</si>
  <si>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</si>
  <si>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</si>
  <si>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</si>
  <si>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</si>
  <si>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</si>
  <si>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</si>
  <si>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</si>
  <si>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</si>
  <si>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</si>
  <si>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</si>
  <si>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</si>
  <si>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</si>
  <si>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</si>
  <si>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</si>
  <si>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</si>
  <si>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</si>
  <si>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</si>
  <si>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</si>
  <si>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</si>
  <si>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</si>
  <si>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</si>
  <si>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</si>
  <si>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</si>
  <si>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</si>
  <si>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</si>
  <si>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</si>
  <si>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</si>
  <si>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</si>
  <si>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</si>
  <si>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</si>
  <si>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</si>
  <si>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</si>
  <si>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</si>
  <si>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</si>
  <si>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</si>
  <si>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</si>
  <si>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</si>
  <si>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</si>
  <si>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</si>
  <si>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</si>
  <si>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</si>
  <si>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</si>
  <si>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</si>
  <si>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</si>
  <si>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</si>
  <si>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</si>
  <si>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</si>
  <si>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</si>
  <si>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</si>
  <si>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</si>
  <si>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</si>
  <si>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</si>
  <si>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</si>
  <si>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</si>
  <si>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</si>
  <si>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</si>
  <si>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</si>
  <si>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</si>
  <si>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</si>
  <si>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</si>
  <si>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</si>
  <si>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</si>
  <si>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</si>
  <si>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</si>
  <si>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</si>
  <si>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</si>
  <si>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</si>
  <si>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</si>
  <si>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</si>
  <si>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</si>
  <si>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</si>
  <si>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</si>
  <si>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</si>
  <si>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</si>
  <si>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</si>
  <si>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</si>
  <si>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</si>
  <si>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</si>
  <si>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</si>
  <si>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</si>
  <si>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</si>
  <si>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</si>
  <si>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</si>
  <si>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</si>
  <si>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</si>
  <si>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</si>
  <si>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</si>
  <si>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</si>
  <si>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</si>
  <si>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</si>
  <si>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</si>
  <si>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</si>
  <si>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</si>
  <si>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</si>
  <si>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</si>
  <si>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</si>
  <si>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</si>
  <si>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</si>
  <si>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</si>
  <si>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</si>
  <si>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</si>
  <si>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</si>
  <si>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</si>
  <si>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</si>
  <si>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</si>
  <si>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</si>
  <si>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</si>
  <si>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</si>
  <si>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</si>
  <si>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</si>
  <si>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</si>
  <si>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</si>
  <si>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</si>
  <si>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</si>
  <si>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</si>
  <si>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</si>
  <si>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</si>
  <si>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</si>
  <si>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</si>
  <si>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</si>
  <si>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</si>
  <si>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</si>
  <si>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</si>
  <si>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</si>
  <si>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</si>
  <si>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</si>
  <si>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</si>
  <si>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</si>
  <si>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</si>
  <si>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</si>
  <si>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</si>
  <si>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</si>
  <si>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</si>
  <si>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</si>
  <si>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</si>
  <si>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</si>
  <si>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</si>
  <si>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</si>
  <si>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</si>
  <si>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</si>
  <si>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</si>
  <si>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</si>
  <si>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</si>
  <si>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</si>
  <si>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</si>
  <si>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</si>
  <si>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</si>
  <si>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</si>
  <si>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</si>
  <si>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</si>
  <si>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</si>
  <si>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</si>
  <si>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</si>
  <si>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</si>
  <si>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</si>
  <si>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</si>
  <si>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</si>
  <si>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</si>
  <si>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</si>
  <si>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</si>
  <si>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</si>
  <si>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</si>
  <si>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</si>
  <si>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</si>
  <si>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</si>
  <si>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</si>
  <si>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</si>
  <si>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</si>
  <si>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</si>
  <si>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</si>
  <si>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</si>
  <si>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</si>
  <si>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</si>
  <si>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</si>
  <si>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</si>
  <si>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</si>
  <si>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</si>
  <si>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</si>
  <si>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</si>
  <si>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</si>
  <si>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</si>
  <si>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</si>
  <si>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</si>
  <si>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</si>
  <si>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</si>
  <si>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</si>
  <si>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</si>
  <si>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</si>
  <si>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</si>
  <si>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</si>
  <si>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</si>
  <si>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</si>
  <si>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</si>
  <si>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</si>
  <si>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</si>
  <si>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</si>
  <si>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</si>
  <si>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</si>
  <si>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</si>
  <si>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</si>
  <si>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</si>
  <si>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</si>
  <si>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</si>
  <si>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</si>
  <si>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</si>
  <si>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</si>
  <si>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</si>
  <si>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</si>
  <si>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</si>
  <si>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</si>
  <si>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</si>
  <si>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</si>
  <si>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</si>
  <si>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</si>
  <si>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</si>
  <si>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</si>
  <si>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</si>
  <si>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</si>
  <si>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</si>
  <si>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</si>
  <si>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</si>
  <si>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</si>
  <si>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</si>
  <si>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</si>
  <si>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</si>
  <si>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</si>
  <si>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</si>
  <si>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</si>
  <si>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</si>
  <si>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</si>
  <si>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</si>
  <si>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</si>
  <si>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</si>
  <si>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</si>
  <si>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</si>
  <si>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</si>
  <si>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</si>
  <si>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</si>
  <si>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</si>
  <si>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</si>
  <si>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</si>
  <si>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</si>
  <si>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</si>
  <si>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</si>
  <si>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</si>
  <si>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</si>
  <si>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</si>
  <si>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</si>
  <si>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</si>
  <si>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</si>
  <si>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</si>
  <si>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</si>
  <si>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</si>
  <si>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</si>
  <si>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</si>
  <si>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</si>
  <si>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</si>
  <si>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</si>
  <si>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</si>
  <si>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</si>
  <si>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</si>
  <si>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</si>
  <si>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</si>
  <si>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</si>
  <si>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</si>
  <si>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</si>
  <si>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</si>
  <si>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</si>
  <si>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</si>
  <si>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</si>
  <si>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</si>
  <si>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</si>
  <si>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</si>
  <si>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</si>
  <si>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</si>
  <si>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</si>
  <si>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</si>
  <si>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</si>
  <si>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</si>
  <si>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</si>
  <si>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</si>
  <si>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</si>
  <si>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</si>
  <si>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</si>
  <si>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</si>
  <si>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</si>
  <si>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</si>
  <si>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</si>
  <si>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</si>
  <si>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</si>
  <si>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</si>
  <si>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</si>
  <si>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</si>
  <si>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</si>
  <si>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</si>
  <si>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</si>
  <si>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</si>
  <si>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</si>
  <si>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</si>
  <si>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</si>
  <si>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</si>
  <si>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</si>
  <si>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</si>
  <si>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</si>
  <si>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</si>
  <si>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</si>
  <si>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</si>
  <si>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</si>
  <si>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</si>
  <si>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</si>
  <si>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</si>
  <si>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</si>
  <si>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</si>
  <si>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</si>
  <si>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</si>
  <si>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</si>
  <si>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</si>
  <si>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</si>
  <si>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</si>
  <si>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</si>
  <si>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</si>
  <si>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</si>
  <si>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</si>
  <si>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</si>
  <si>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</si>
  <si>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</si>
  <si>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</si>
  <si>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</si>
  <si>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</si>
  <si>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</si>
  <si>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</si>
  <si>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</si>
  <si>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</si>
  <si>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</si>
  <si>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</si>
  <si>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</si>
  <si>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</si>
  <si>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</si>
  <si>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</si>
  <si>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</si>
  <si>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</si>
  <si>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</si>
  <si>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</si>
  <si>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</si>
  <si>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</si>
  <si>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</si>
  <si>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</si>
  <si>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</si>
  <si>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</si>
  <si>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</si>
  <si>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</si>
  <si>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</si>
  <si>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</si>
  <si>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</si>
  <si>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</si>
  <si>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</si>
  <si>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</si>
  <si>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</si>
  <si>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</si>
  <si>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</si>
  <si>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</si>
  <si>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</si>
  <si>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</si>
  <si>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</si>
  <si>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</si>
  <si>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</si>
  <si>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</si>
  <si>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</si>
  <si>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</si>
  <si>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</si>
  <si>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</si>
  <si>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</si>
  <si>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</si>
  <si>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</si>
  <si>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</si>
  <si>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</si>
  <si>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</si>
  <si>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</si>
  <si>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</si>
  <si>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</si>
  <si>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</si>
  <si>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</si>
  <si>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</si>
  <si>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</si>
  <si>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</si>
  <si>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</si>
  <si>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</si>
  <si>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</si>
  <si>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</si>
  <si>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</si>
  <si>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</si>
  <si>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</si>
  <si>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</si>
  <si>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</si>
  <si>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</si>
  <si>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</si>
  <si>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</si>
  <si>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</si>
  <si>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</si>
  <si>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</si>
  <si>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</si>
  <si>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</si>
  <si>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</si>
  <si>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</si>
  <si>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</si>
  <si>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</si>
  <si>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</si>
  <si>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</si>
  <si>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</si>
  <si>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</si>
  <si>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</si>
  <si>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</si>
  <si>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</si>
  <si>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</si>
  <si>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</si>
  <si>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</si>
  <si>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</si>
  <si>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</si>
  <si>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</si>
  <si>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</si>
  <si>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</si>
  <si>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</si>
  <si>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</si>
  <si>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</si>
  <si>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</si>
  <si>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</si>
  <si>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</si>
  <si>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</si>
  <si>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</si>
  <si>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</si>
  <si>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</si>
  <si>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</si>
  <si>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</si>
  <si>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</si>
  <si>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</si>
  <si>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</si>
  <si>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</si>
  <si>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</si>
  <si>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</si>
  <si>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</si>
  <si>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</si>
  <si>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</si>
  <si>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</si>
  <si>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</si>
  <si>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</si>
  <si>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</si>
  <si>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</si>
  <si>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</si>
  <si>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</si>
  <si>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</si>
  <si>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</si>
  <si>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</si>
  <si>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</si>
  <si>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</si>
  <si>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</si>
  <si>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</si>
  <si>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</si>
  <si>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</si>
  <si>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</si>
  <si>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</si>
  <si>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</si>
  <si>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</si>
  <si>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</si>
  <si>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</si>
  <si>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</si>
  <si>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</si>
  <si>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</si>
  <si>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</si>
  <si>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</si>
  <si>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</si>
  <si>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</si>
  <si>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</si>
  <si>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</si>
  <si>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</si>
  <si>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</si>
  <si>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</si>
  <si>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</si>
  <si>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</si>
  <si>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</si>
  <si>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</si>
  <si>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</si>
  <si>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</si>
  <si>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</si>
  <si>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</si>
  <si>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</si>
  <si>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</si>
  <si>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</si>
  <si>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</si>
  <si>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</si>
  <si>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</si>
  <si>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</si>
  <si>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</si>
  <si>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</si>
  <si>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</si>
  <si>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</si>
  <si>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</si>
  <si>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</si>
  <si>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</si>
  <si>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</si>
  <si>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</si>
  <si>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</si>
  <si>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</si>
  <si>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</si>
  <si>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</si>
  <si>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</si>
  <si>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</si>
  <si>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</si>
  <si>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</si>
  <si>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</si>
  <si>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</si>
  <si>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</si>
  <si>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</si>
  <si>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</si>
  <si>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</si>
  <si>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</si>
  <si>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</si>
  <si>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</si>
  <si>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</si>
  <si>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</si>
  <si>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</si>
  <si>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</si>
  <si>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</si>
  <si>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</si>
  <si>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</si>
  <si>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</si>
  <si>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</si>
  <si>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</si>
  <si>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</si>
  <si>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</si>
  <si>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</si>
  <si>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</si>
  <si>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</si>
  <si>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</si>
  <si>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</si>
  <si>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</si>
  <si>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</si>
  <si>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</si>
  <si>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</si>
  <si>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</si>
  <si>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</si>
  <si>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</si>
  <si>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</si>
  <si>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</si>
  <si>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</si>
  <si>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</si>
  <si>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</si>
  <si>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</si>
  <si>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</si>
  <si>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</si>
  <si>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</si>
  <si>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</si>
  <si>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</si>
  <si>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</si>
  <si>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</si>
  <si>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</si>
  <si>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</si>
  <si>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</si>
  <si>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</si>
  <si>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</si>
  <si>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</si>
  <si>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</si>
  <si>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</si>
  <si>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</si>
  <si>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</si>
  <si>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</si>
  <si>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</si>
  <si>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</si>
  <si>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</si>
  <si>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</si>
  <si>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</si>
  <si>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</si>
  <si>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</si>
  <si>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</si>
  <si>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</si>
  <si>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</si>
  <si>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</si>
  <si>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</si>
  <si>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</si>
  <si>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</si>
  <si>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</si>
  <si>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</si>
  <si>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</si>
  <si>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</si>
  <si>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</si>
  <si>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</si>
  <si>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</si>
  <si>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</si>
  <si>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</si>
  <si>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</si>
  <si>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</si>
  <si>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</si>
  <si>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</si>
  <si>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</si>
  <si>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</si>
  <si>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</si>
  <si>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</si>
  <si>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</si>
  <si>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</si>
  <si>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</si>
  <si>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</si>
  <si>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</si>
  <si>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</si>
  <si>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</si>
  <si>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</si>
  <si>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</si>
  <si>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</si>
  <si>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</si>
  <si>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</si>
  <si>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</si>
  <si>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</si>
  <si>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</si>
  <si>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</si>
  <si>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</si>
  <si>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</si>
  <si>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</si>
  <si>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</si>
  <si>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</si>
  <si>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</si>
  <si>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</si>
  <si>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</si>
  <si>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</si>
  <si>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</si>
  <si>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</si>
  <si>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</si>
  <si>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</si>
  <si>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</si>
  <si>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</si>
  <si>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</si>
  <si>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</si>
  <si>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</si>
  <si>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</si>
  <si>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</si>
  <si>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</si>
  <si>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</si>
  <si>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</si>
  <si>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</si>
  <si>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</si>
  <si>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</si>
  <si>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</si>
  <si>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</si>
  <si>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</si>
  <si>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</si>
  <si>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</si>
  <si>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</si>
  <si>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</si>
  <si>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</si>
  <si>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</si>
  <si>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</si>
  <si>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</si>
  <si>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</si>
  <si>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</si>
  <si>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</si>
  <si>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</si>
  <si>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</si>
  <si>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</si>
  <si>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</si>
  <si>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</si>
  <si>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</si>
  <si>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</si>
  <si>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</si>
  <si>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</si>
  <si>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</si>
  <si>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</si>
  <si>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</si>
  <si>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</si>
  <si>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</si>
  <si>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</si>
  <si>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</si>
  <si>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</si>
  <si>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</si>
  <si>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</si>
  <si>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</si>
  <si>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</si>
  <si>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</si>
  <si>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</si>
  <si>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</si>
  <si>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</si>
  <si>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</si>
  <si>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</si>
  <si>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</si>
  <si>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</si>
  <si>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</si>
  <si>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</si>
  <si>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</si>
  <si>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</si>
  <si>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</si>
  <si>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</si>
  <si>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</si>
  <si>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</si>
  <si>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</si>
  <si>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</si>
  <si>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</si>
  <si>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</si>
  <si>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</si>
  <si>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</si>
  <si>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</si>
  <si>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</si>
  <si>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</si>
  <si>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</si>
  <si>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</si>
  <si>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</si>
  <si>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</si>
  <si>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</si>
  <si>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</si>
  <si>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</si>
  <si>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</si>
  <si>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</si>
  <si>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</si>
  <si>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</si>
  <si>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</si>
  <si>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</si>
  <si>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</si>
  <si>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</si>
  <si>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</si>
  <si>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</si>
  <si>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</si>
  <si>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</si>
  <si>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</si>
  <si>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</si>
  <si>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</si>
  <si>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</si>
  <si>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</si>
  <si>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</si>
  <si>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</si>
  <si>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</si>
  <si>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</si>
  <si>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</si>
  <si>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</si>
  <si>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</si>
  <si>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</si>
  <si>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</si>
  <si>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</si>
  <si>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</si>
  <si>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</si>
  <si>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</si>
  <si>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</si>
  <si>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</si>
  <si>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</si>
  <si>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</si>
  <si>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</si>
  <si>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</si>
  <si>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</si>
  <si>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</si>
  <si>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</si>
  <si>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</si>
  <si>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</si>
  <si>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</si>
  <si>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</si>
  <si>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</si>
  <si>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</si>
  <si>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</si>
  <si>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</si>
  <si>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</si>
  <si>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</si>
  <si>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</si>
  <si>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</si>
  <si>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</si>
  <si>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</si>
  <si>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</si>
  <si>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</si>
  <si>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</si>
  <si>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</si>
  <si>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</si>
  <si>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</si>
  <si>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</si>
  <si>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</si>
  <si>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</si>
  <si>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</si>
  <si>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</si>
  <si>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</si>
  <si>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</si>
  <si>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</si>
  <si>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</si>
  <si>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</si>
  <si>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</si>
  <si>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</si>
  <si>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</si>
  <si>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</si>
  <si>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</si>
  <si>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ETA30 Mins </t>
  </si>
  <si>
    <t>PCM-20251126-00001490</t>
  </si>
  <si>
    <t>Critical</t>
  </si>
  <si>
    <t>Site access located in Aramco shibah EM request applied team already dispatched</t>
  </si>
  <si>
    <t>PCM-20251126-00001559</t>
  </si>
  <si>
    <t xml:space="preserve">2025-11-26 17:52:44
</t>
  </si>
  <si>
    <t xml:space="preserve">team need 150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</si>
  <si>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</si>
  <si>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</si>
  <si>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</si>
  <si>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</si>
  <si>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</si>
  <si>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</si>
  <si>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</si>
  <si>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</si>
  <si>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</si>
  <si>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</si>
  <si>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</si>
  <si>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</si>
  <si>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</si>
  <si>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</si>
  <si>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</si>
  <si>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</si>
  <si>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</si>
  <si>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</si>
  <si>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</si>
  <si>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</si>
  <si>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</si>
  <si>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</si>
  <si>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</si>
  <si>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</si>
  <si>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</si>
  <si>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</si>
  <si>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</si>
  <si>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</si>
  <si>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</si>
  <si>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</si>
  <si>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</si>
  <si>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</si>
  <si>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</si>
  <si>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</si>
  <si>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</si>
  <si>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</si>
  <si>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</si>
  <si>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</si>
  <si>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</si>
  <si>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</si>
  <si>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</si>
  <si>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</si>
  <si>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</si>
  <si>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</si>
  <si>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</si>
  <si>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</si>
  <si>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</si>
  <si>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</si>
  <si>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</si>
  <si>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</si>
  <si>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</si>
  <si>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</si>
  <si>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</si>
  <si>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</si>
  <si>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</si>
  <si>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</si>
  <si>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</si>
  <si>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</si>
  <si>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</si>
  <si>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</si>
  <si>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</si>
  <si>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</si>
  <si>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</si>
  <si>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</si>
  <si>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</si>
  <si>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</si>
  <si>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</si>
  <si>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</si>
  <si>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</si>
  <si>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</si>
  <si>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</si>
  <si>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</si>
  <si>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</si>
  <si>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</si>
  <si>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</si>
  <si>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</si>
  <si>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</si>
  <si>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</si>
  <si>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</si>
  <si>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</si>
  <si>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</si>
  <si>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</si>
  <si>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</si>
  <si>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</si>
  <si>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</si>
  <si>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</si>
  <si>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</si>
  <si>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</si>
  <si>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</si>
  <si>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</si>
  <si>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</si>
  <si>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</si>
  <si>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</si>
  <si>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PCM-20251126-00001538</t>
  </si>
  <si>
    <t>ETA 30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</si>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</sst>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7" totalsRowShown="0" headerRowDxfId="40" dataDxfId="39" headerRowBorderDxfId="37" tableBorderDxfId="38" totalsRowBorderDxfId="36">
  <autoFilter ref="A1:L3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F13" sqref="F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324.80651944444253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6.6750925921951421E-2</v>
      </c>
      <c r="H3" s="135">
        <v>45987.683333333334</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1</v>
      </c>
      <c r="D4" s="56" t="s">
        <v>8644</v>
      </c>
      <c r="E4" s="136" t="s">
        <v>39026</v>
      </c>
      <c r="F4" s="135">
        <v>45987.728171296294</v>
      </c>
      <c r="G4" s="134">
        <f ca="1">IFERROR(NOW()-F4,"-")</f>
        <v>2.677407407463761E-2</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6" t="s">
        <v>39029</v>
      </c>
      <c r="G5" s="134" t="str">
        <f ca="1">IFERROR(NOW()-F5,"-")</f>
        <v>-</v>
      </c>
      <c r="H5" s="135">
        <v>45987.74009259259</v>
      </c>
      <c r="I5" s="137" t="str">
        <f>IFERROR(VLOOKUP(D5,DB!A:F,6,0),"")</f>
        <v>Generator-SG</v>
      </c>
      <c r="J5" s="137" t="str">
        <f>IFERROR(VLOOKUP(D5,DB!A:G,7,0),"")</f>
        <v>Dead</v>
      </c>
      <c r="K5" s="133" t="s">
        <v>39030</v>
      </c>
      <c r="L5" s="132" t="str">
        <f>IFERROR(VLOOKUP(D5,DB!A:I,9,0),"")</f>
        <v>Latis</v>
      </c>
    </row>
    <row r="6" spans="1:15" s="61" customFormat="1" ht="15" customHeight="1">
      <c r="A6" s="138"/>
      <c r="B6" s="137" t="str">
        <f>IFERROR(VLOOKUP(D6,DB!A:K,11,0),"")</f>
        <v/>
      </c>
      <c r="C6" s="137"/>
      <c r="D6" s="56"/>
      <c r="E6" s="136"/>
      <c r="F6" s="135"/>
      <c r="G6" s="134">
        <f ca="1">IFERROR(NOW()-F6,"-")</f>
        <v>45987.754945370369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45987.754945370369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45987.754945370369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45987.754945370369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45987.754945370369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45987.754945370369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45987.754945370369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45987.754945370369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45987.754945370369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45987.754945370369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45987.754945370369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45987.754945370369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45987.754945370369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45987.754945370369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45987.754945370369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45987.754945370369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45987.754945370369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45987.754945370369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45987.754945370369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45987.754945370369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45987.754945370369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45987.754945370369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45987.754945370369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45987.754945370369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45987.754945370369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45987.754945370369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45987.754945370369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45987.754945370369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45987.754945370369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45987.754945370369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45987.754945370369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45987.754945370369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45987.754945370369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45987.754945370369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45987.754945370369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45987.754945370369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45987.754945370369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45987.754945370369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45987.754945370369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45987.754945370369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45987.754945370369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45987.754945370369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45987.754945370369</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45987.754945370369</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45987.754945370369</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CFBA9A17-D190-4F3F-965C-ECB2A2349EF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39031</v>
      </c>
      <c r="N1" s="84" t="s">
        <v>39032</v>
      </c>
      <c r="O1" s="84" t="s">
        <v>39033</v>
      </c>
      <c r="P1" s="84" t="s">
        <v>39034</v>
      </c>
      <c r="Q1" s="84" t="s">
        <v>39035</v>
      </c>
      <c r="R1" s="84" t="s">
        <v>39036</v>
      </c>
      <c r="S1" s="84" t="s">
        <v>39037</v>
      </c>
      <c r="T1" s="84" t="s">
        <v>39038</v>
      </c>
      <c r="U1" s="84" t="s">
        <v>39039</v>
      </c>
      <c r="V1" s="84" t="s">
        <v>39040</v>
      </c>
      <c r="W1" s="84" t="s">
        <v>39041</v>
      </c>
      <c r="X1" s="84" t="s">
        <v>39042</v>
      </c>
      <c r="Y1" s="84" t="s">
        <v>39043</v>
      </c>
      <c r="Z1" s="84" t="s">
        <v>39044</v>
      </c>
      <c r="AA1" s="84" t="s">
        <v>39045</v>
      </c>
      <c r="AB1" s="84" t="s">
        <v>39046</v>
      </c>
      <c r="AC1" s="84" t="s">
        <v>39047</v>
      </c>
      <c r="AD1" s="84" t="s">
        <v>39048</v>
      </c>
      <c r="AE1" s="84" t="s">
        <v>39049</v>
      </c>
      <c r="AF1" s="84" t="s">
        <v>39050</v>
      </c>
      <c r="AG1" s="84" t="s">
        <v>39051</v>
      </c>
      <c r="AH1" s="84" t="s">
        <v>39052</v>
      </c>
      <c r="AI1" s="84" t="s">
        <v>39053</v>
      </c>
      <c r="AJ1" s="84" t="s">
        <v>39054</v>
      </c>
      <c r="AK1" s="84" t="s">
        <v>39055</v>
      </c>
      <c r="AL1" s="84" t="s">
        <v>39056</v>
      </c>
      <c r="AM1" s="84" t="s">
        <v>39057</v>
      </c>
      <c r="AN1" s="84" t="s">
        <v>39058</v>
      </c>
      <c r="AO1" s="84" t="s">
        <v>39059</v>
      </c>
      <c r="AP1" s="84" t="s">
        <v>39060</v>
      </c>
      <c r="AQ1" s="84" t="s">
        <v>39061</v>
      </c>
      <c r="AR1" s="84" t="s">
        <v>39062</v>
      </c>
      <c r="AS1" s="84" t="s">
        <v>39063</v>
      </c>
      <c r="AT1" s="84" t="s">
        <v>39064</v>
      </c>
      <c r="AU1" s="84" t="s">
        <v>39065</v>
      </c>
      <c r="AV1" s="84" t="s">
        <v>39066</v>
      </c>
      <c r="AW1" s="84" t="s">
        <v>39067</v>
      </c>
      <c r="AX1" s="84" t="s">
        <v>39068</v>
      </c>
      <c r="AY1" s="84" t="s">
        <v>39069</v>
      </c>
      <c r="AZ1" s="84" t="s">
        <v>39070</v>
      </c>
      <c r="BA1" s="84" t="s">
        <v>39071</v>
      </c>
      <c r="BB1" s="84" t="s">
        <v>39072</v>
      </c>
      <c r="BC1" s="84" t="s">
        <v>39073</v>
      </c>
      <c r="BD1" s="84" t="s">
        <v>39074</v>
      </c>
      <c r="BE1" s="84" t="s">
        <v>39075</v>
      </c>
      <c r="BF1" s="84" t="s">
        <v>39076</v>
      </c>
      <c r="BG1" s="84" t="s">
        <v>39077</v>
      </c>
      <c r="BH1" s="84" t="s">
        <v>39078</v>
      </c>
      <c r="BI1" s="84" t="s">
        <v>39079</v>
      </c>
      <c r="BJ1" s="84" t="s">
        <v>39080</v>
      </c>
      <c r="BK1" s="84" t="s">
        <v>39081</v>
      </c>
      <c r="BL1" s="84" t="s">
        <v>39082</v>
      </c>
      <c r="BM1" s="84" t="s">
        <v>39083</v>
      </c>
      <c r="BN1" s="84" t="s">
        <v>39084</v>
      </c>
      <c r="BO1" s="84" t="s">
        <v>39085</v>
      </c>
      <c r="BP1" s="84" t="s">
        <v>39086</v>
      </c>
      <c r="BQ1" s="84" t="s">
        <v>39087</v>
      </c>
      <c r="BR1" s="84" t="s">
        <v>39088</v>
      </c>
      <c r="BS1" s="84" t="s">
        <v>39089</v>
      </c>
      <c r="BT1" s="84" t="s">
        <v>39090</v>
      </c>
      <c r="BU1" s="84" t="s">
        <v>39091</v>
      </c>
      <c r="BV1" s="84" t="s">
        <v>39092</v>
      </c>
      <c r="BW1" s="84" t="s">
        <v>39093</v>
      </c>
      <c r="BX1" s="84" t="s">
        <v>39094</v>
      </c>
      <c r="BY1" s="84" t="s">
        <v>39095</v>
      </c>
      <c r="BZ1" s="84" t="s">
        <v>39096</v>
      </c>
      <c r="CA1" s="84" t="s">
        <v>39097</v>
      </c>
      <c r="CB1" s="84" t="s">
        <v>39098</v>
      </c>
      <c r="CC1" s="84" t="s">
        <v>39099</v>
      </c>
      <c r="CD1" s="84" t="s">
        <v>39100</v>
      </c>
      <c r="CE1" s="84" t="s">
        <v>39101</v>
      </c>
      <c r="CF1" s="84" t="s">
        <v>39102</v>
      </c>
      <c r="CG1" s="84" t="s">
        <v>39103</v>
      </c>
      <c r="CH1" s="84" t="s">
        <v>39104</v>
      </c>
      <c r="CI1" s="84" t="s">
        <v>39105</v>
      </c>
      <c r="CJ1" s="84" t="s">
        <v>39106</v>
      </c>
    </row>
    <row r="2" spans="1:88" s="118" customFormat="1" ht="31.5" customHeight="1">
      <c r="A2" s="58" t="s">
        <v>39107</v>
      </c>
      <c r="B2" s="58" t="s">
        <v>27</v>
      </c>
      <c r="C2" s="58">
        <v>1</v>
      </c>
      <c r="D2" s="58" t="s">
        <v>19542</v>
      </c>
      <c r="E2" s="81" t="s">
        <v>39026</v>
      </c>
      <c r="F2" s="71">
        <v>45322.056979166664</v>
      </c>
      <c r="G2" s="72" t="s">
        <v>39108</v>
      </c>
      <c r="H2" s="83">
        <v>45322.050729166665</v>
      </c>
      <c r="I2" s="58" t="s">
        <v>88</v>
      </c>
      <c r="J2" s="58" t="s">
        <v>65</v>
      </c>
      <c r="K2" s="82" t="s">
        <v>39109</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39110</v>
      </c>
      <c r="B3" s="58" t="str">
        <f>IFERROR(VLOOKUP(D3,DB!A:K,11,0),"")</f>
        <v>R2</v>
      </c>
      <c r="C3" s="58">
        <v>1</v>
      </c>
      <c r="D3" s="58" t="s">
        <v>25643</v>
      </c>
      <c r="E3" s="81" t="s">
        <v>39021</v>
      </c>
      <c r="F3" s="71">
        <v>45824.999837962961</v>
      </c>
      <c r="G3" s="72">
        <f t="shared" ref="G3" ca="1" si="0">IFERROR(NOW()-F3,"-")</f>
        <v>162.75510740740719</v>
      </c>
      <c r="H3" s="71">
        <v>45824.993587962963</v>
      </c>
      <c r="I3" s="58" t="str">
        <f>IFERROR(VLOOKUP(D3,DB!A:F,6,0),"")</f>
        <v>Generator-SG</v>
      </c>
      <c r="J3" s="58" t="str">
        <f>IFERROR(VLOOKUP(D3,DB!A:G,7,0),"")</f>
        <v>Good</v>
      </c>
      <c r="K3" s="82" t="s">
        <v>39111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39112</v>
      </c>
      <c r="B4" s="18" t="str">
        <f>IFERROR(VLOOKUP(D4,DB!A:K,11,0),"")</f>
        <v>R2</v>
      </c>
      <c r="C4" s="18">
        <v>1</v>
      </c>
      <c r="D4" s="18" t="s">
        <v>17733</v>
      </c>
      <c r="E4" s="81" t="s">
        <v>39021</v>
      </c>
      <c r="F4" s="100">
        <v>45984.387418981481</v>
      </c>
      <c r="G4" s="101">
        <f ca="1">IFERROR(NOW()-F4,"-")</f>
        <v>3.3675263888871996</v>
      </c>
      <c r="H4" s="100">
        <v>45984.381168981483</v>
      </c>
      <c r="I4" s="18" t="str">
        <f>IFERROR(VLOOKUP(D4,DB!A:F,6,0),"")</f>
        <v>SCECO</v>
      </c>
      <c r="J4" s="18" t="str">
        <f>IFERROR(VLOOKUP(D4,DB!A:G,7,0),"")</f>
        <v>Vandalized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45987.754945370369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45987.754945370369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45987.754945370369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45987.754945370369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45987.754945370369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45987.754945370369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45987.754945370369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45987.754945370369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45987.754945370369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45987.754945370369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45987.754945370369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45987.754945370369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45987.754945370369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45987.754945370369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45987.754945370369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45987.754945370369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45987.754945370369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45987.754945370369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45987.754945370369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45987.754945370369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45987.754945370369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45987.754945370369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45987.754945370369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45987.754945370369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45987.754945370369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45987.754945370369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45987.754945370369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45987.754945370369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45987.754945370369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45987.754945370369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45987.754945370369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45987.754945370369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45987.754945370369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45987.754945370369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45987.754945370369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45987.754945370369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45987.754945370369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45987.754945370369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45987.754945370369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45987.754945370369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45987.754945370369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45987.754945370369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45987.754945370369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45987.754945370369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45987.754945370369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45987.754945370369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45987.754945370369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45987.754945370369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45987.754945370369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45987.754945370369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45987.754945370369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45987.754945370369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45987.754945370369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45987.754945370369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45987.754945370369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45987.754945370369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45987.754945370369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45987.754945370369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45987.754945370369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45987.754945370369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45987.754945370369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45987.754945370369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45987.754945370369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45987.754945370369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45987.754945370369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45987.754945370369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45987.754945370369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45987.754945370369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45987.754945370369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45987.754945370369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45987.754945370369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45987.754945370369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45987.754945370369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45987.754945370369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45987.754945370369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45987.754945370369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45987.754945370369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45987.754945370369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45987.754945370369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45987.754945370369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45987.754945370369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45987.754945370369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45987.754945370369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45987.754945370369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45987.754945370369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45987.754945370369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45987.754945370369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45987.754945370369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45987.754945370369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45987.754945370369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45987.754945370369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45987.754945370369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45987.754945370369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45987.754945370369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45987.754945370369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45987.754945370369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45987.754945370369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45987.754945370369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45987.754945370369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45987.754945370369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45987.754945370369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45987.754945370369</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45987.754945370369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45987.754945370369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45987.754945370369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45987.754945370369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45987.754945370369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45987.754945370369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45987.754945370369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45987.754945370369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45987.754945370369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45987.754945370369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45987.754945370369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45987.754945370369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45987.754945370369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45987.754945370369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45987.754945370369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45987.754945370369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45987.754945370369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45987.754945370369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45987.754945370369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45987.754945370369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45987.754945370369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45987.754945370369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45987.754945370369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45987.754945370369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45987.754945370369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45987.754945370369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45987.754945370369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45987.754945370369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45987.754945370369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45987.754945370369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45987.754945370369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45987.754945370369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45987.754945370369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45987.754945370369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45987.754945370369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45987.754945370369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45987.754945370369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45987.754945370369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45987.754945370369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45987.754945370369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45987.754945370369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45987.754945370369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45987.754945370369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45987.754945370369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45987.754945370369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45987.754945370369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45987.754945370369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45987.754945370369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45987.754945370369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45987.754945370369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45987.754945370369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45987.754945370369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45987.754945370369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45987.754945370369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45987.754945370369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45987.754945370369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45987.754945370369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45987.754945370369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45987.754945370369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45987.754945370369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45987.754945370369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45987.754945370369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45987.754945370369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45987.754945370369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45987.754945370369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45987.754945370369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45987.754945370369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45987.754945370369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45987.754945370369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45987.754945370369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45987.754945370369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45987.754945370369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45987.754945370369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45987.754945370369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45987.754945370369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45987.754945370369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45987.754945370369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45987.754945370369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45987.754945370369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45987.754945370369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45987.754945370369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45987.754945370369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45987.754945370369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45987.754945370369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45987.754945370369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45987.754945370369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45987.754945370369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45987.754945370369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45987.754945370369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45987.754945370369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45987.754945370369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45987.754945370369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45987.754945370369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45987.754945370369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45987.754945370369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45987.754945370369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45987.754945370369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45987.754945370369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45987.754945370369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45987.754945370369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45987.754945370369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45987.754945370369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45987.754945370369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45987.754945370369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45987.754945370369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45987.754945370369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45987.754945370369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45987.754945370369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45987.754945370369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45987.754945370369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45987.754945370369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45987.754945370369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45987.754945370369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45987.754945370369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45987.754945370369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45987.754945370369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45987.754945370369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45987.754945370369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45987.754945370369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45987.754945370369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45987.754945370369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45987.754945370369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45987.754945370369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45987.754945370369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45987.754945370369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45987.754945370369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45987.754945370369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45987.754945370369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45987.754945370369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45987.754945370369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45987.754945370369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45987.754945370369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45987.754945370369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45987.754945370369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45987.754945370369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45987.754945370369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45987.754945370369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45987.754945370369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45987.754945370369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45987.754945370369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45987.754945370369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45987.754945370369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45987.754945370369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45987.754945370369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45987.754945370369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45987.754945370369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45987.754945370369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45987.754945370369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45987.754945370369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45987.754945370369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45987.754945370369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45987.754945370369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45987.754945370369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45987.754945370369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45987.754945370369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45987.754945370369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45987.754945370369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45987.754945370369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45987.754945370369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45987.754945370369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45987.754945370369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45987.754945370369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45987.754945370369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45987.754945370369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45987.754945370369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45987.754945370369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45987.754945370369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45987.754945370369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45987.754945370369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45987.754945370369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45987.754945370369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45987.754945370369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45987.754945370369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45987.754945370369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45987.754945370369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45987.754945370369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45987.754945370369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45987.754945370369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45987.754945370369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45987.754945370369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45987.754945370369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45987.754945370369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45987.754945370369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45987.754945370369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45987.754945370369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45987.754945370369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45987.754945370369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45987.754945370369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45987.754945370369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45987.754945370369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45987.754945370369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45987.754945370369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45987.754945370369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45987.754945370369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45987.754945370369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45987.754945370369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45987.754945370369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45987.754945370369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45987.754945370369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45987.754945370369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45987.754945370369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45987.754945370369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45987.754945370369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45987.754945370369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45987.754945370369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45987.754945370369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45987.754945370369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45987.754945370369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45987.754945370369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45987.754945370369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45987.754945370369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45987.754945370369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45987.754945370369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45987.754945370369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45987.754945370369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45987.754945370369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45987.754945370369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45987.754945370369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45987.754945370369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45987.754945370369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45987.754945370369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45987.754945370369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45987.754945370369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45987.754945370369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45987.754945370369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45987.754945370369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45987.754945370369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45987.754945370369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45987.754945370369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45987.754945370369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45987.754945370369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45987.754945370369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45987.754945370369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45987.754945370369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45987.754945370369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45987.754945370369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45987.754945370369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45987.754945370369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45987.754945370369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45987.754945370369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45987.754945370369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45987.754945370369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45987.754945370369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45987.754945370369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45987.754945370369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45987.754945370369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45987.754945370369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45987.754945370369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45987.754945370369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45987.754945370369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45987.754945370369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45987.754945370369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45987.754945370369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45987.754945370369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45987.754945370369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45987.754945370369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45987.754945370369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45987.754945370369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45987.754945370369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45987.754945370369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45987.754945370369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45987.754945370369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45987.754945370369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45987.754945370369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45987.754945370369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45987.754945370369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45987.754945370369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45987.754945370369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45987.754945370369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45987.754945370369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45987.754945370369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45987.754945370369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45987.754945370369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45987.754945370369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45987.754945370369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45987.754945370369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45987.754945370369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45987.754945370369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45987.754945370369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45987.754945370369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45987.754945370369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45987.754945370369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45987.754945370369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45987.754945370369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45987.754945370369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45987.754945370369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45987.754945370369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45987.754945370369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45987.754945370369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45987.754945370369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45987.754945370369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45987.754945370369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45987.754945370369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45987.754945370369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45987.754945370369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45987.754945370369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45987.754945370369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45987.754945370369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45987.754945370369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45987.754945370369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45987.754945370369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45987.754945370369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45987.754945370369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45987.754945370369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45987.754945370369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45987.754945370369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45987.754945370369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45987.754945370369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45987.754945370369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45987.754945370369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45987.754945370369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45987.754945370369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45987.754945370369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45987.754945370369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45987.754945370369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45987.754945370369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45987.754945370369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45987.754945370369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45987.754945370369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45987.754945370369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45987.754945370369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45987.754945370369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45987.754945370369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45987.754945370369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45987.754945370369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45987.754945370369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45987.754945370369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45987.754945370369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45987.754945370369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45987.754945370369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45987.754945370369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45987.754945370369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45987.754945370369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45987.754945370369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45987.754945370369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45987.754945370369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45987.754945370369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45987.754945370369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45987.754945370369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45987.754945370369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45987.754945370369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45987.754945370369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45987.754945370369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45987.754945370369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45987.754945370369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45987.754945370369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45987.754945370369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45987.754945370369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45987.754945370369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45987.754945370369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45987.754945370369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45987.754945370369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45987.754945370369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45987.754945370369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45987.754945370369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45987.754945370369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45987.754945370369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45987.754945370369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45987.754945370369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45987.754945370369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45987.754945370369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45987.754945370369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45987.754945370369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45987.754945370369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45987.754945370369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45987.754945370369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45987.754945370369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45987.754945370369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45987.754945370369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45987.754945370369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45987.754945370369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45987.754945370369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45987.754945370369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45987.754945370369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45987.754945370369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45987.754945370369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45987.754945370369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45987.754945370369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45987.754945370369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45987.754945370369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45987.754945370369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45987.754945370369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45987.754945370369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45987.754945370369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45987.754945370369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45987.754945370369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45987.754945370369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45987.754945370369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45987.754945370369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45987.754945370369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45987.754945370369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45987.754945370369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45987.754945370369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45987.754945370369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45987.754945370369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45987.754945370369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45987.754945370369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45987.754945370369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45987.754945370369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45987.754945370369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45987.754945370369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45987.754945370369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45987.754945370369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45987.754945370369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45987.754945370369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45987.754945370369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45987.754945370369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45987.754945370369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45987.754945370369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45987.754945370369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45987.754945370369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45987.754945370369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45987.754945370369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45987.754945370369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45987.754945370369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45987.754945370369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45987.754945370369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45987.754945370369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45987.754945370369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45987.754945370369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45987.754945370369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45987.754945370369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45987.754945370369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45987.754945370369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45987.754945370369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45987.754945370369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45987.754945370369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45987.754945370369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45987.754945370369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45987.754945370369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45987.754945370369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45987.754945370369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45987.754945370369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45987.754945370369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45987.754945370369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45987.754945370369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45987.754945370369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45987.754945370369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45987.754945370369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45987.754945370369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45987.754945370369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45987.754945370369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45987.754945370369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45987.754945370369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45987.754945370369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45987.754945370369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45987.754945370369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45987.754945370369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45987.754945370369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45987.754945370369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45987.754945370369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45987.754945370369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45987.754945370369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45987.754945370369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45987.754945370369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45987.754945370369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45987.754945370369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45987.754945370369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45987.754945370369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45987.754945370369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45987.754945370369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45987.754945370369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45987.754945370369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45987.754945370369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45987.754945370369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45987.754945370369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45987.754945370369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45987.754945370369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45987.754945370369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45987.754945370369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45987.754945370369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45987.754945370369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45987.754945370369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45987.754945370369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45987.754945370369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45987.754945370369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45987.754945370369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45987.754945370369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45987.754945370369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45987.754945370369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45987.754945370369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45987.754945370369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45987.754945370369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45987.754945370369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45987.754945370369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45987.754945370369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45987.754945370369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45987.754945370369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45987.754945370369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45987.754945370369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45987.754945370369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45987.754945370369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45987.754945370369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45987.754945370369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45987.754945370369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45987.754945370369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45987.754945370369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45987.754945370369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45987.754945370369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45987.754945370369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45987.754945370369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45987.754945370369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45987.754945370369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45987.754945370369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45987.754945370369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45987.754945370369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45987.754945370369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45987.754945370369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45987.754945370369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45987.754945370369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45987.754945370369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45987.754945370369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45987.754945370369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45987.754945370369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45987.754945370369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45987.754945370369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45987.754945370369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45987.754945370369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45987.754945370369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45987.754945370369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45987.754945370369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45987.754945370369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45987.754945370369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45987.754945370369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45987.754945370369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45987.754945370369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45987.754945370369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45987.754945370369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45987.754945370369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45987.754945370369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45987.754945370369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45987.754945370369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45987.754945370369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45987.754945370369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45987.754945370369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45987.754945370369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45987.754945370369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45987.754945370369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45987.754945370369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45987.754945370369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45987.754945370369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45987.754945370369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45987.754945370369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45987.754945370369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45987.754945370369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45987.754945370369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45987.754945370369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45987.754945370369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45987.754945370369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45987.754945370369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45987.754945370369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45987.754945370369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45987.754945370369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45987.754945370369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45987.754945370369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45987.754945370369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45987.754945370369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45987.754945370369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45987.754945370369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45987.754945370369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45987.754945370369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45987.754945370369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45987.754945370369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45987.754945370369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45987.754945370369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45987.754945370369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45987.754945370369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45987.754945370369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45987.754945370369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45987.754945370369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45987.754945370369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45987.754945370369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45987.754945370369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45987.754945370369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45987.754945370369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45987.754945370369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45987.754945370369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45987.754945370369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45987.754945370369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45987.754945370369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45987.754945370369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45987.754945370369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45987.754945370369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45987.754945370369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45987.754945370369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45987.754945370369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45987.754945370369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45987.754945370369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45987.754945370369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45987.754945370369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45987.754945370369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45987.754945370369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45987.754945370369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45987.754945370369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45987.754945370369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45987.754945370369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45987.754945370369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45987.754945370369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45987.754945370369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45987.754945370369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45987.754945370369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45987.754945370369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45987.754945370369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45987.754945370369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45987.754945370369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45987.754945370369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45987.754945370369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45987.754945370369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45987.754945370369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45987.754945370369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45987.754945370369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45987.754945370369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45987.754945370369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45987.754945370369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45987.754945370369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45987.754945370369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45987.754945370369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45987.754945370369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45987.754945370369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45987.754945370369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45987.754945370369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45987.754945370369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45987.754945370369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45987.754945370369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45987.754945370369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45987.754945370369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45987.754945370369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45987.754945370369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45987.754945370369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45987.754945370369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45987.754945370369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45987.754945370369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45987.754945370369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45987.754945370369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45987.754945370369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45987.754945370369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45987.754945370369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45987.754945370369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45987.754945370369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45987.754945370369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45987.754945370369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45987.754945370369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45987.754945370369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45987.754945370369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45987.754945370369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45987.754945370369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45987.754945370369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45987.754945370369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45987.754945370369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45987.754945370369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45987.754945370369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45987.754945370369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45987.754945370369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45987.754945370369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45987.754945370369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45987.754945370369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45987.754945370369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45987.754945370369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45987.754945370369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45987.754945370369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45987.754945370369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45987.754945370369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45987.754945370369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45987.754945370369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45987.754945370369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45987.754945370369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45987.754945370369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45987.754945370369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45987.754945370369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45987.754945370369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45987.754945370369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45987.754945370369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45987.754945370369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45987.754945370369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45987.754945370369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45987.754945370369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45987.754945370369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45987.754945370369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45987.754945370369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45987.754945370369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45987.754945370369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45987.754945370369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45987.754945370369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45987.754945370369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45987.754945370369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45987.754945370369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45987.754945370369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45987.754945370369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45987.754945370369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45987.754945370369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45987.754945370369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45987.754945370369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45987.754945370369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45987.754945370369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45987.754945370369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45987.754945370369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45987.754945370369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45987.754945370369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45987.754945370369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45987.754945370369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45987.754945370369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45987.754945370369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45987.754945370369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45987.754945370369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45987.754945370369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45987.754945370369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45987.754945370369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45987.754945370369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45987.754945370369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45987.754945370369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45987.754945370369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45987.754945370369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45987.754945370369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45987.754945370369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45987.754945370369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45987.754945370369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45987.754945370369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45987.754945370369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45987.754945370369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45987.754945370369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45987.754945370369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45987.754945370369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45987.754945370369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45987.754945370369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45987.754945370369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45987.754945370369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45987.754945370369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45987.754945370369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45987.754945370369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45987.754945370369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45987.754945370369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45987.754945370369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45987.754945370369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45987.754945370369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45987.754945370369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45987.754945370369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45987.754945370369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45987.754945370369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45987.754945370369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45987.754945370369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45987.754945370369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45987.754945370369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45987.754945370369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45987.754945370369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45987.754945370369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45987.754945370369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45987.754945370369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45987.754945370369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45987.754945370369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45987.754945370369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45987.754945370369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45987.754945370369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45987.754945370369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45987.754945370369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45987.754945370369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45987.754945370369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45987.754945370369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45987.754945370369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45987.754945370369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45987.754945370369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45987.754945370369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45987.754945370369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45987.754945370369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45987.754945370369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45987.754945370369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45987.754945370369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45987.754945370369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45987.754945370369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45987.754945370369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45987.754945370369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45987.754945370369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45987.754945370369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45987.754945370369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45987.754945370369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45987.754945370369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45987.754945370369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45987.754945370369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45987.754945370369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45987.754945370369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45987.754945370369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45987.754945370369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45987.754945370369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45987.754945370369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45987.754945370369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45987.754945370369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45987.754945370369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45987.754945370369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45987.754945370369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45987.754945370369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45987.754945370369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45987.754945370369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45987.754945370369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45987.754945370369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45987.754945370369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45987.754945370369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45987.754945370369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45987.754945370369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45987.754945370369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45987.754945370369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45987.754945370369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45987.754945370369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45987.754945370369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45987.754945370369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45987.754945370369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45987.754945370369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45987.754945370369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45987.754945370369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45987.754945370369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45987.754945370369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45987.754945370369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45987.754945370369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45987.754945370369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45987.754945370369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45987.754945370369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45987.754945370369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45987.754945370369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45987.754945370369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45987.754945370369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45987.754945370369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45987.754945370369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45987.754945370369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45987.754945370369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45987.754945370369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45987.754945370369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45987.754945370369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45987.754945370369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45987.754945370369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45987.754945370369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45987.754945370369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45987.754945370369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45987.754945370369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45987.754945370369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45987.754945370369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45987.754945370369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45987.754945370369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45987.754945370369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45987.754945370369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45987.754945370369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45987.754945370369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45987.754945370369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45987.754945370369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45987.754945370369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45987.754945370369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45987.754945370369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45987.754945370369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45987.754945370369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45987.754945370369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45987.754945370369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45987.754945370369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45987.754945370369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45987.754945370369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45987.754945370369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45987.754945370369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45987.754945370369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45987.754945370369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45987.754945370369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45987.754945370369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45987.754945370369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45987.754945370369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45987.754945370369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45987.754945370369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45987.754945370369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45987.754945370369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45987.754945370369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45987.754945370369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45987.754945370369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45987.754945370369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45987.754945370369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45987.754945370369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45987.754945370369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45987.754945370369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45987.754945370369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45987.754945370369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45987.754945370369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45987.754945370369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45987.754945370369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45987.754945370369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45987.754945370369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45987.754945370369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45987.754945370369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45987.754945370369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45987.754945370369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45987.754945370369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45987.754945370369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45987.754945370369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45987.754945370369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45987.754945370369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45987.754945370369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45987.754945370369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45987.754945370369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45987.754945370369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45987.754945370369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45987.754945370369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45987.754945370369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45987.754945370369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45987.754945370369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45987.754945370369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45987.754945370369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45987.754945370369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45987.754945370369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45987.754945370369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45987.754945370369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45987.754945370369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45987.754945370369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45987.754945370369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45987.754945370369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45987.754945370369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45987.754945370369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45987.754945370369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45987.754945370369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45987.754945370369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45987.754945370369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45987.754945370369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45987.754945370369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45987.754945370369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45987.754945370369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45987.754945370369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45987.754945370369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45987.754945370369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45987.754945370369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45987.754945370369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45987.754945370369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45987.754945370369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45987.754945370369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45987.754945370369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45987.754945370369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45987.754945370369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45987.754945370369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45987.754945370369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45987.754945370369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45987.754945370369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45987.754945370369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45987.754945370369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45987.754945370369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45987.754945370369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45987.754945370369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45987.754945370369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45987.754945370369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45987.754945370369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45987.754945370369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45987.754945370369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45987.754945370369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45987.754945370369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45987.754945370369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45987.754945370369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45987.754945370369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45987.754945370369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45987.754945370369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45987.754945370369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45987.754945370369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284.27422777777247</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IFERROR(VLOOKUP(#REF!,DB!A:K,11,0),"")</f>
        <v/>
      </c>
      <c r="C3" s="90"/>
      <c r="D3" s="88"/>
      <c r="E3" s="91"/>
      <c r="F3" s="92"/>
      <c r="G3" s="93">
        <f t="shared" ref="G3:G35" ca="1" si="0">IFERROR(NOW()-F3,"")</f>
        <v>45987.754945370369</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45987.754945370369</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45987.754945370369</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45987.754945370369</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45987.754945370369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45987.754945370369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45987.754945370369</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45987.754945370369</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45987.754945370369</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45987.754945370369</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45987.754945370369</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45987.754945370369</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45987.754945370369</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45987.754945370369</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45987.754945370369</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45987.754945370369</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45987.754945370369</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45987.754945370369</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45987.754945370369</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45987.754945370369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45987.754945370369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45987.754945370369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45987.754945370369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45987.754945370369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45987.754945370369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45987.754945370369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45987.754945370369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45987.754945370369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45987.754945370369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45987.754945370369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45987.754945370369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45987.754945370369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45987.754945370369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45987.754945370369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45987.754945370369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45987.754945370369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45987.754945370369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45987.754945370369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45987.754945370369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45987.754945370369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45987.754945370369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45987.754945370369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45987.754945370369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45987.754945370369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45987.754945370369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45987.754945370369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45987.754945370369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45987.754945370369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45987.754945370369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45987.754945370369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45987.754945370369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45987.754945370369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45987.754945370369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45987.754945370369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45987.754945370369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45987.754945370369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45987.754945370369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45987.754945370369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45987.754945370369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45987.754945370369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45987.754945370369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45987.754945370369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45987.754945370369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45987.754945370369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45987.754945370369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45987.754945370369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45987.754945370369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45987.754945370369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45987.754945370369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45987.754945370369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45987.754945370369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45987.754945370369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45987.754945370369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45987.754945370369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45987.754945370369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45987.754945370369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45987.754945370369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45987.754945370369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45987.754945370369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45987.754945370369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45987.754945370369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45987.754945370369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45987.754945370369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45987.754945370369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45987.754945370369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45987.754945370369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45987.754945370369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45987.754945370369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45987.754945370369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45987.754945370369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45987.754945370369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45987.754945370369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45987.754945370369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45987.754945370369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45987.754945370369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45987.754945370369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45987.754945370369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45987.754945370369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45987.754945370369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45987.754945370369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45987.754945370369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45987.754945370369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45987.754945370369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45987.754945370369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45987.754945370369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45987.754945370369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45987.754945370369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45987.754945370369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45987.754945370369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45987.754945370369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45987.754945370369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45987.754945370369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45987.754945370369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45987.754945370369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45987.754945370369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45987.754945370369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45987.754945370369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45987.754945370369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45987.754945370369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45987.754945370369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45987.754945370369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45987.754945370369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45987.754945370369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45987.754945370369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45987.754945370369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45987.754945370369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45987.754945370369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45987.754945370369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45987.754945370369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45987.754945370369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45987.754945370369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45987.754945370369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45987.754945370369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45987.754945370369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45987.754945370369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45987.754945370369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45987.754945370369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45987.754945370369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45987.754945370369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45987.754945370369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45987.754945370369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45987.754945370369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45987.754945370369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45987.754945370369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45987.754945370369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45987.754945370369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45987.754945370369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45987.754945370369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45987.754945370369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45987.754945370369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45987.754945370369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45987.754945370369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45987.754945370369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45987.754945370369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45987.754945370369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45987.754945370369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45987.754945370369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45987.754945370369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45987.754945370369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45987.754945370369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45987.754945370369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45987.754945370369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45987.754945370369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45987.754945370369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45987.754945370369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45987.754945370369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45987.754945370369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45987.754945370369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45987.754945370369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45987.754945370369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45987.754945370369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45987.754945370369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45987.754945370369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45987.754945370369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45987.754945370369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45987.754945370369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45987.754945370369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45987.754945370369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45987.754945370369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45987.754945370369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45987.754945370369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45987.754945370369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45987.754945370369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45987.754945370369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45987.754945370369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45987.754945370369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45987.754945370369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45987.754945370369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45987.754945370369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45987.754945370369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45987.754945370369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45987.754945370369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45987.754945370369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45987.754945370369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45987.754945370369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45987.754945370369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45987.754945370369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45987.754945370369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45987.754945370369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45987.754945370369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45987.754945370369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45987.754945370369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45987.754945370369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45987.754945370369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45987.754945370369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45987.754945370369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45987.754945370369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45987.754945370369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45987.754945370369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45987.754945370369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45987.754945370369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45987.754945370369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45987.754945370369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45987.754945370369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45987.754945370369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45987.754945370369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45987.754945370369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45987.754945370369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45987.754945370369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45987.754945370369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45987.754945370369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45987.754945370369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45987.754945370369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45987.754945370369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45987.754945370369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91" ca="1" si="4">IFERROR(NOW()-F228,"")</f>
        <v>45987.754945370369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45987.754945370369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45987.754945370369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45987.754945370369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45987.754945370369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45987.754945370369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45987.754945370369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45987.754945370369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45987.754945370369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45987.754945370369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45987.754945370369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45987.754945370369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45987.754945370369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45987.754945370369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45987.754945370369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45987.754945370369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45987.754945370369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45987.754945370369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45987.754945370369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45987.754945370369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45987.754945370369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45987.754945370369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45987.754945370369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45987.754945370369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45987.754945370369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45987.754945370369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45987.754945370369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45987.754945370369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45987.754945370369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45987.754945370369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45987.754945370369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45987.754945370369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45987.754945370369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45987.754945370369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45987.754945370369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45987.754945370369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45987.754945370369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45987.754945370369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45987.754945370369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45987.754945370369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45987.754945370369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45987.754945370369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45987.754945370369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45987.754945370369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45987.754945370369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45987.754945370369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45987.754945370369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45987.754945370369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45987.754945370369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45987.754945370369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45987.754945370369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45987.754945370369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45987.754945370369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45987.754945370369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45987.754945370369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45987.754945370369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45987.754945370369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45987.754945370369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45987.754945370369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45987.754945370369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45987.754945370369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45987.754945370369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45987.754945370369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45987.754945370369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ref="G292:G337" ca="1" si="5">IFERROR(NOW()-F292,"")</f>
        <v>45987.754945370369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45987.754945370369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45987.754945370369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45987.754945370369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45987.754945370369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45987.754945370369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45987.754945370369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45987.754945370369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45987.754945370369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45987.754945370369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45987.754945370369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45987.754945370369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45987.754945370369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45987.754945370369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45987.754945370369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45987.754945370369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45987.754945370369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45987.754945370369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45987.754945370369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45987.754945370369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45987.754945370369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45987.754945370369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45987.754945370369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45987.754945370369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45987.754945370369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45987.754945370369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45987.754945370369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45987.754945370369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45987.754945370369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45987.754945370369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45987.754945370369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45987.754945370369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45987.754945370369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45987.754945370369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45987.754945370369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45987.754945370369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45987.754945370369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45987.754945370369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45987.754945370369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45987.754945370369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45987.754945370369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45987.754945370369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45987.754945370369</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45987.754945370369</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45987.754945370369</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45987.754945370369</v>
      </c>
      <c r="H337" s="92"/>
      <c r="I337" s="110" t="str">
        <f>IFERROR(VLOOKUP(D337,DB!A:F,6,0),"")</f>
        <v/>
      </c>
      <c r="J337" s="110" t="str">
        <f>IFERROR(VLOOKUP(D337,DB!A:G,7,0),"")</f>
        <v/>
      </c>
      <c r="K337" s="94"/>
      <c r="L337" s="88" t="str">
        <f>IFERROR(VLOOKUP(D337,DB!A:I,9,0),"")</f>
        <v/>
      </c>
    </row>
  </sheetData>
  <dataValidations count="2">
    <dataValidation allowBlank="1" showInputMessage="1" showErrorMessage="1" sqref="E1" xr:uid="{A4F81451-56CC-4543-9497-104C4E44EE4B}"/>
    <dataValidation type="list" allowBlank="1" showInputMessage="1" showErrorMessage="1" sqref="E2:E3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95.922885185180348</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39026</v>
      </c>
      <c r="F3" s="38">
        <v>45926.188877314817</v>
      </c>
      <c r="G3" s="105">
        <f t="shared" ref="G3" ca="1" si="0">IFERROR(NOW()-F3,"")</f>
        <v>61.566068055552023</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39026</v>
      </c>
      <c r="F4" s="107">
        <v>45948.661111111112</v>
      </c>
      <c r="G4" s="108">
        <f t="shared" ref="G4" ca="1" si="1">IFERROR(NOW()-F4,"")</f>
        <v>39.093834259256255</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6.3816467592550907</v>
      </c>
      <c r="H5" s="119">
        <v>45981.360798611109</v>
      </c>
      <c r="I5" s="106" t="str">
        <f>IFERROR(VLOOKUP(D5,DB!A:F,6,0),"")</f>
        <v>SCECO</v>
      </c>
      <c r="J5" s="106" t="str">
        <f>IFERROR(VLOOKUP(D5,DB!A:G,7,0),"")</f>
        <v>Dead</v>
      </c>
      <c r="K5" s="106" t="s">
        <v>39123</v>
      </c>
      <c r="L5" s="106" t="str">
        <f>IFERROR(VLOOKUP(D5,DB!A:I,9,0),"")</f>
        <v>Latis</v>
      </c>
    </row>
    <row r="6" spans="1:13" s="39" customFormat="1">
      <c r="A6" s="37"/>
      <c r="B6" s="37" t="str">
        <f>IFERROR(VLOOKUP(D6,DB!A:K,11,0),"")</f>
        <v/>
      </c>
      <c r="C6" s="37"/>
      <c r="D6" s="37"/>
      <c r="E6" s="37"/>
      <c r="F6" s="38"/>
      <c r="G6" s="108">
        <f t="shared" ref="G6:G42" ca="1" si="2">IFERROR(NOW()-F6,"")</f>
        <v>45987.754945370369</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45987.754945370369</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45987.754945370369</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45987.754945370369</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45987.754945370369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45987.754945370369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45987.754945370369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45987.754945370369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45987.754945370369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45987.754945370369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45987.754945370369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45987.754945370369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45987.754945370369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45987.754945370369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45987.754945370369</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4">
        <f t="shared" ca="1" si="2"/>
        <v>45987.754945370369</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4">
        <f t="shared" ca="1" si="2"/>
        <v>45987.754945370369</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4">
        <f t="shared" ca="1" si="2"/>
        <v>45987.754945370369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45987.754945370369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45987.754945370369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45987.754945370369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45987.754945370369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45987.754945370369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45987.754945370369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45987.754945370369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45987.754945370369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45987.754945370369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45987.754945370369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45987.754945370369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45987.754945370369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45987.754945370369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45987.754945370369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45987.754945370369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45987.754945370369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t="shared" ca="1" si="2"/>
        <v>45987.754945370369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t="shared" ca="1" si="2"/>
        <v>45987.754945370369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4">
        <f t="shared" ca="1" si="2"/>
        <v>45987.754945370369</v>
      </c>
      <c r="H42" s="38"/>
      <c r="I42" s="37" t="str">
        <f>IFERROR(VLOOKUP(D42,DB!A:F,6,0),"")</f>
        <v/>
      </c>
      <c r="J42" s="37" t="str">
        <f>IFERROR(VLOOKUP(D42,DB!A:G,7,0),"")</f>
        <v/>
      </c>
      <c r="K42" s="37"/>
      <c r="L42" s="3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24" t="s">
        <v>39124</v>
      </c>
      <c r="B2" s="124" t="s">
        <v>5398</v>
      </c>
      <c r="C2" s="124">
        <v>1</v>
      </c>
      <c r="D2" s="124" t="s">
        <v>28857</v>
      </c>
      <c r="E2" s="106" t="s">
        <v>39021</v>
      </c>
      <c r="F2" s="107">
        <v>45987.738703703704</v>
      </c>
      <c r="G2" s="72">
        <f ca="1">IFERROR(NOW()-F2,"-")</f>
        <v>1.6241666664427612E-2</v>
      </c>
      <c r="H2" s="107">
        <v>45987.732997685183</v>
      </c>
      <c r="I2" s="145" t="str">
        <f>IFERROR(VLOOKUP(D2,DB!A:F,6,0),"")</f>
        <v>Generator-SG</v>
      </c>
      <c r="J2" s="124" t="str">
        <f>IFERROR(VLOOKUP(D2,DB!A:G,7,0),"")</f>
        <v>Vandalized</v>
      </c>
      <c r="K2" s="124" t="s">
        <v>39125</v>
      </c>
      <c r="L2" s="128" t="str">
        <f>IFERROR(VLOOKUP(D2,DB!A:I,9,0),"")</f>
        <v>Latis</v>
      </c>
    </row>
    <row r="3" spans="1:16382" ht="31.5" customHeight="1">
      <c r="A3"/>
      <c r="B3" s="124" t="str">
        <f>IFERROR(VLOOKUP(D3,DB!A:K,11,0),"")</f>
        <v/>
      </c>
      <c r="C3" s="125"/>
      <c r="D3" s="124"/>
      <c r="E3" s="106"/>
      <c r="F3"/>
      <c r="G3" s="72">
        <f ca="1">IFERROR(NOW()-F3,"-")</f>
        <v>45987.754945370369</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45987.754945370369</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45987.754945370369</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45987.754945370369</v>
      </c>
      <c r="H6"/>
      <c r="I6" s="124" t="str">
        <f>IFERROR(VLOOKUP(D6,DB!A:F,6,0),"")</f>
        <v/>
      </c>
      <c r="J6" s="124" t="str">
        <f>IFERROR(VLOOKUP(D6,DB!A:G,7,0),"")</f>
        <v/>
      </c>
      <c r="K6" s="127"/>
      <c r="L6" s="128" t="str">
        <f>IFERROR(VLOOKUP(D6,DB!A:I,9,0),"")</f>
        <v/>
      </c>
    </row>
    <row r="7" spans="1:16382" ht="31.5" customHeight="1">
      <c r="A7"/>
      <c r="B7" s="124" t="str">
        <f>IFERROR(VLOOKUP(D7,DB!A:K,11,0),"")</f>
        <v/>
      </c>
      <c r="C7" s="125"/>
      <c r="D7" s="124"/>
      <c r="E7" s="106"/>
      <c r="F7"/>
      <c r="G7" s="72">
        <f ca="1">IFERROR(NOW()-F7,"-")</f>
        <v>45987.754945370369</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45987.754945370369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45987.754945370369</v>
      </c>
      <c r="H9" s="126"/>
      <c r="I9" s="124" t="str">
        <f>IFERROR(VLOOKUP(D9,DB!A:F,6,0),"")</f>
        <v/>
      </c>
      <c r="J9" s="124" t="str">
        <f>IFERROR(VLOOKUP(D9,DB!A:G,7,0),"")</f>
        <v/>
      </c>
      <c r="K9" s="127" t="s">
        <v>39126</v>
      </c>
      <c r="L9" s="128" t="str">
        <f>IFERROR(VLOOKUP(D9,DB!A:I,9,0),"")</f>
        <v/>
      </c>
    </row>
    <row r="10" spans="1:16382" ht="31.5" customHeight="1">
      <c r="A10" s="123"/>
      <c r="B10" s="124" t="str">
        <f>IFERROR(VLOOKUP(D10,DB!A:K,11,0),"")</f>
        <v/>
      </c>
      <c r="C10" s="125"/>
      <c r="D10" s="124"/>
      <c r="E10" s="106"/>
      <c r="F10" s="126"/>
      <c r="G10" s="72">
        <f ca="1">IFERROR(NOW()-F10,"-")</f>
        <v>45987.754945370369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45987.754945370369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45987.754945370369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45987.754945370369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45987.754945370369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45987.754945370369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45987.754945370369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45987.754945370369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45987.754945370369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45987.754945370369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45987.754945370369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45987.754945370369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45987.754945370369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45987.754945370369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45987.754945370369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45987.754945370369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45987.754945370369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45987.754945370369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45987.754945370369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45987.754945370369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2"/>
      <c r="E30" s="106"/>
      <c r="F30" s="126"/>
      <c r="G30" s="72">
        <f ca="1">IFERROR(NOW()-F30,"-")</f>
        <v>45987.754945370369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45987.754945370369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45987.754945370369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45987.754945370369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45987.754945370369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45987.754945370369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45987.754945370369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2"/>
      <c r="E37" s="106"/>
      <c r="F37" s="126"/>
      <c r="G37" s="72">
        <f ca="1">IFERROR(NOW()-F37,"-")</f>
        <v>45987.754945370369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45987.754945370369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45987.754945370369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45987.754945370369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45987.754945370369</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45987.754945370369</v>
      </c>
      <c r="H42" s="126"/>
      <c r="I42" s="124" t="str">
        <f>IFERROR(VLOOKUP(D42,DB!A:F,6,0),"")</f>
        <v/>
      </c>
      <c r="J42" s="124" t="str">
        <f>IFERROR(VLOOKUP(D42,DB!A:G,7,0),"")</f>
        <v/>
      </c>
      <c r="K42" s="127"/>
      <c r="L42" s="128"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2025-11-26T15:07:34Z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