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25" documentId="120_S{2AC9BD13-BADA-5192-A53E-5A8FF88502F6}" xr6:coauthVersionLast="47" xr6:coauthVersionMax="47" xr10:uidLastSave="{33EA9A02-6F6D-4307-BE03-A436EC63DA6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B18" i="5"/>
  <c r="B19" i="5"/>
  <c r="B20" i="5"/>
  <c r="B21" i="5"/>
  <c r="B22" i="5"/>
  <c r="B23" i="5"/>
  <c r="B24" i="5"/>
  <c r="B25" i="5"/>
  <c r="B26" i="5"/>
  <c r="I18" i="5"/>
  <c r="I19" i="5"/>
  <c r="I20" i="5"/>
  <c r="I21" i="5"/>
  <c r="I22" i="5"/>
  <c r="I23" i="5"/>
  <c r="I24" i="5"/>
  <c r="I25" i="5"/>
  <c r="I26" i="5"/>
  <c r="J18" i="5"/>
  <c r="J19" i="5"/>
  <c r="J20" i="5"/>
  <c r="J21" i="5"/>
  <c r="J22" i="5"/>
  <c r="J23" i="5"/>
  <c r="J24" i="5"/>
  <c r="J25" i="5"/>
  <c r="J26" i="5"/>
  <c r="L18" i="5"/>
  <c r="L19" i="5"/>
  <c r="L20" i="5"/>
  <c r="L21" i="5"/>
  <c r="L22" i="5"/>
  <c r="L23" i="5"/>
  <c r="L24" i="5"/>
  <c r="L25" i="5"/>
  <c r="L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<sst xmlns="http://schemas.openxmlformats.org/spreadsheetml/2006/main" count="181602" uniqueCount="39216">
  <si>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</si>
  <si>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</si>
  <si>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</si>
  <si>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</si>
  <si>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</si>
  <si>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</si>
  <si>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</si>
  <si>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</si>
  <si>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</si>
  <si>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</si>
  <si>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</si>
  <si>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</si>
  <si>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</si>
  <si>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</si>
  <si>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</si>
  <si>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</si>
  <si>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</si>
  <si>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</si>
  <si>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</si>
  <si>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</si>
  <si>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</si>
  <si>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</si>
  <si>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</si>
  <si>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</si>
  <si>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</si>
  <si>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</si>
  <si>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</si>
  <si>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</si>
  <si>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</si>
  <si>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</si>
  <si>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</si>
  <si>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</si>
  <si>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</si>
  <si>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</si>
  <si>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</si>
  <si>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</si>
  <si>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</si>
  <si>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</si>
  <si>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</si>
  <si>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</si>
  <si>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</si>
  <si>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</si>
  <si>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</si>
  <si>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</si>
  <si>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</si>
  <si>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</si>
  <si>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</si>
  <si>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</si>
  <si>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</si>
  <si>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</si>
  <si>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</si>
  <si>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</si>
  <si>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</si>
  <si>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</si>
  <si>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</si>
  <si>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</si>
  <si>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</si>
  <si>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</si>
  <si>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</si>
  <si>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</si>
  <si>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</si>
  <si>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</si>
  <si>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</si>
  <si>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</si>
  <si>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</si>
  <si>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</si>
  <si>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</si>
  <si>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</si>
  <si>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</si>
  <si>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</si>
  <si>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</si>
  <si>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</si>
  <si>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</si>
  <si>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</si>
  <si>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</si>
  <si>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</si>
  <si>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</si>
  <si>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</si>
  <si>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</si>
  <si>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</si>
  <si>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</si>
  <si>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</si>
  <si>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</si>
  <si>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</si>
  <si>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</si>
  <si>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</si>
  <si>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</si>
  <si>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</si>
  <si>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</si>
  <si>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</si>
  <si>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</si>
  <si>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</si>
  <si>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</si>
  <si>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</si>
  <si>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</si>
  <si>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</si>
  <si>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</si>
  <si>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</si>
  <si>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</si>
  <si>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</si>
  <si>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</si>
  <si>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</si>
  <si>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</si>
  <si>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</si>
  <si>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</si>
  <si>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</si>
  <si>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</si>
  <si>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</si>
  <si>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</si>
  <si>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</si>
  <si>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</si>
  <si>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</si>
  <si>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</si>
  <si>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</si>
  <si>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</si>
  <si>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</si>
  <si>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</si>
  <si>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</si>
  <si>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</si>
  <si>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</si>
  <si>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</si>
  <si>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</si>
  <si>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</si>
  <si>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</si>
  <si>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</si>
  <si>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</si>
  <si>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</si>
  <si>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</si>
  <si>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</si>
  <si>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</si>
  <si>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</si>
  <si>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</si>
  <si>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</si>
  <si>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</si>
  <si>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</si>
  <si>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</si>
  <si>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</si>
  <si>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</si>
  <si>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</si>
  <si>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</si>
  <si>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</si>
  <si>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</si>
  <si>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</si>
  <si>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</si>
  <si>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</si>
  <si>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</si>
  <si>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</si>
  <si>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</si>
  <si>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</si>
  <si>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</si>
  <si>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</si>
  <si>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</si>
  <si>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</si>
  <si>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</si>
  <si>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</si>
  <si>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</si>
  <si>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</si>
  <si>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</si>
  <si>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</si>
  <si>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</si>
  <si>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</si>
  <si>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</si>
  <si>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</si>
  <si>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</si>
  <si>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</si>
  <si>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</si>
  <si>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</si>
  <si>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</si>
  <si>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</si>
  <si>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</si>
  <si>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</si>
  <si>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</si>
  <si>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</si>
  <si>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</si>
  <si>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</si>
  <si>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</si>
  <si>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</si>
  <si>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</si>
  <si>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</si>
  <si>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</si>
  <si>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</si>
  <si>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</si>
  <si>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</si>
  <si>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</si>
  <si>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</si>
  <si>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</si>
  <si>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</si>
  <si>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</si>
  <si>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</si>
  <si>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</si>
  <si>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</si>
  <si>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</si>
  <si>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</si>
  <si>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</si>
  <si>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</si>
  <si>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</si>
  <si>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</si>
  <si>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</si>
  <si>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</si>
  <si>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</si>
  <si>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</si>
  <si>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</si>
  <si>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</si>
  <si>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</si>
  <si>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</si>
  <si>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</si>
  <si>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</si>
  <si>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</si>
  <si>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</si>
  <si>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</si>
  <si>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</si>
  <si>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</si>
  <si>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</si>
  <si>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</si>
  <si>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</si>
  <si>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</si>
  <si>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</si>
  <si>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</si>
  <si>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</si>
  <si>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</si>
  <si>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</si>
  <si>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</si>
  <si>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</si>
  <si>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</si>
  <si>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</si>
  <si>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</si>
  <si>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</si>
  <si>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</si>
  <si>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</si>
  <si>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</si>
  <si>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</si>
  <si>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</si>
  <si>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</si>
  <si>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</si>
  <si>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</si>
  <si>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</si>
  <si>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</si>
  <si>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</si>
  <si>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</si>
  <si>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</si>
  <si>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</si>
  <si>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</si>
  <si>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</si>
  <si>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</si>
  <si>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</si>
  <si>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</si>
  <si>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</si>
  <si>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</si>
  <si>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</si>
  <si>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</si>
  <si>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</si>
  <si>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</si>
  <si>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</si>
  <si>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</si>
  <si>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</si>
  <si>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</si>
  <si>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</si>
  <si>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</si>
  <si>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</si>
  <si>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</si>
  <si>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</si>
  <si>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</si>
  <si>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</si>
  <si>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</si>
  <si>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</si>
  <si>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</si>
  <si>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</si>
  <si>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</si>
  <si>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</si>
  <si>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</si>
  <si>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</si>
  <si>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</si>
  <si>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</si>
  <si>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</si>
  <si>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</si>
  <si>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</si>
  <si>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</si>
  <si>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</si>
  <si>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</si>
  <si>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</si>
  <si>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</si>
  <si>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</si>
  <si>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</si>
  <si>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</si>
  <si>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</si>
  <si>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</si>
  <si>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</si>
  <si>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</si>
  <si>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</si>
  <si>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</si>
  <si>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</si>
  <si>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</si>
  <si>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</si>
  <si>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</si>
  <si>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</si>
  <si>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</si>
  <si>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</si>
  <si>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</si>
  <si>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</si>
  <si>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</si>
  <si>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</si>
  <si>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</si>
  <si>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</si>
  <si>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</si>
  <si>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</si>
  <si>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</si>
  <si>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</si>
  <si>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</si>
  <si>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</si>
  <si>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</si>
  <si>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</si>
  <si>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</si>
  <si>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</si>
  <si>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</si>
  <si>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</si>
  <si>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</si>
  <si>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</si>
  <si>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</si>
  <si>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</si>
  <si>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</si>
  <si>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</si>
  <si>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</si>
  <si>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</si>
  <si>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</si>
  <si>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</si>
  <si>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</si>
  <si>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</si>
  <si>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</si>
  <si>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</si>
  <si>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</si>
  <si>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</si>
  <si>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</si>
  <si>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</si>
  <si>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</si>
  <si>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</si>
  <si>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</si>
  <si>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</si>
  <si>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</si>
  <si>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</si>
  <si>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</si>
  <si>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</si>
  <si>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</si>
  <si>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</si>
  <si>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</si>
  <si>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</si>
  <si>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</si>
  <si>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</si>
  <si>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</si>
  <si>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</si>
  <si>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</si>
  <si>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</si>
  <si>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</si>
  <si>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</si>
  <si>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</si>
  <si>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</si>
  <si>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</si>
  <si>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</si>
  <si>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</si>
  <si>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</si>
  <si>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</si>
  <si>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</si>
  <si>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</si>
  <si>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</si>
  <si>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</si>
  <si>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</si>
  <si>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</si>
  <si>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</si>
  <si>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</si>
  <si>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</si>
  <si>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</si>
  <si>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</si>
  <si>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</si>
  <si>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</si>
  <si>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</si>
  <si>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</si>
  <si>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</si>
  <si>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</si>
  <si>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</si>
  <si>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</si>
  <si>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</si>
  <si>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</si>
  <si>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</si>
  <si>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</si>
  <si>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</si>
  <si>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</si>
  <si>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</si>
  <si>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</si>
  <si>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</si>
  <si>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</si>
  <si>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</si>
  <si>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</si>
  <si>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</si>
  <si>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</si>
  <si>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</si>
  <si>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</si>
  <si>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</si>
  <si>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</si>
  <si>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</si>
  <si>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</si>
  <si>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</si>
  <si>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</si>
  <si>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</si>
  <si>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</si>
  <si>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</si>
  <si>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</si>
  <si>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</si>
  <si>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</si>
  <si>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</si>
  <si>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</si>
  <si>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</si>
  <si>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</si>
  <si>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</si>
  <si>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</si>
  <si>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</si>
  <si>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</si>
  <si>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</si>
  <si>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</si>
  <si>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</si>
  <si>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</si>
  <si>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</si>
  <si>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</si>
  <si>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</si>
  <si>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</si>
  <si>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</si>
  <si>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</si>
  <si>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</si>
  <si>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</si>
  <si>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</si>
  <si>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</si>
  <si>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</si>
  <si>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</si>
  <si>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</si>
  <si>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</si>
  <si>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</si>
  <si>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</si>
  <si>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</si>
  <si>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</si>
  <si>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</si>
  <si>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</si>
  <si>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</si>
  <si>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</si>
  <si>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</si>
  <si>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</si>
  <si>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</si>
  <si>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</si>
  <si>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</si>
  <si>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</si>
  <si>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</si>
  <si>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</si>
  <si>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</si>
  <si>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</si>
  <si>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</si>
  <si>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</si>
  <si>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</si>
  <si>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</si>
  <si>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</si>
  <si>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</si>
  <si>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</si>
  <si>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</si>
  <si>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</si>
  <si>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</si>
  <si>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</si>
  <si>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</si>
  <si>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</si>
  <si>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</si>
  <si>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</si>
  <si>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</si>
  <si>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</si>
  <si>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</si>
  <si>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</si>
  <si>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</si>
  <si>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</si>
  <si>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</si>
  <si>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</si>
  <si>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</si>
  <si>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</si>
  <si>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</si>
  <si>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</si>
  <si>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</si>
  <si>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</si>
  <si>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</si>
  <si>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</si>
  <si>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</si>
  <si>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</si>
  <si>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</si>
  <si>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</si>
  <si>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</si>
  <si>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</si>
  <si>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</si>
  <si>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</si>
  <si>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</si>
  <si>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</si>
  <si>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</si>
  <si>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</si>
  <si>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</si>
  <si>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</si>
  <si>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</si>
  <si>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</si>
  <si>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</si>
  <si>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</si>
  <si>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</si>
  <si>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</si>
  <si>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</si>
  <si>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</si>
  <si>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</si>
  <si>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</si>
  <si>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</si>
  <si>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</si>
  <si>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</si>
  <si>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</si>
  <si>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</si>
  <si>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</si>
  <si>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</si>
  <si>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</si>
  <si>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</si>
  <si>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</si>
  <si>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</si>
  <si>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</si>
  <si>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</si>
  <si>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</si>
  <si>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</si>
  <si>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</si>
  <si>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</si>
  <si>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</si>
  <si>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</si>
  <si>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</si>
  <si>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</si>
  <si>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</si>
  <si>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</si>
  <si>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</si>
  <si>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</si>
  <si>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</si>
  <si>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</si>
  <si>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</si>
  <si>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</si>
  <si>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</si>
  <si>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</si>
  <si>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</si>
  <si>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</si>
  <si>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</si>
  <si>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</si>
  <si>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</si>
  <si>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</si>
  <si>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</si>
  <si>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</si>
  <si>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</si>
  <si>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</si>
  <si>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</si>
  <si>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</si>
  <si>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</si>
  <si>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</si>
  <si>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</si>
  <si>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</si>
  <si>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</si>
  <si>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</si>
  <si>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</si>
  <si>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</si>
  <si>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</si>
  <si>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</si>
  <si>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</si>
  <si>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</si>
  <si>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</si>
  <si>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</si>
  <si>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</si>
  <si>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</si>
  <si>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</si>
  <si>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</si>
  <si>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</si>
  <si>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</si>
  <si>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</si>
  <si>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</si>
  <si>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</si>
  <si>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</si>
  <si>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</si>
  <si>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</si>
  <si>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</si>
  <si>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</si>
  <si>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</si>
  <si>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</si>
  <si>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</si>
  <si>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</si>
  <si>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</si>
  <si>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</si>
  <si>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</si>
  <si>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</si>
  <si>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</si>
  <si>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</si>
  <si>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</si>
  <si>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</si>
  <si>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</si>
  <si>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</si>
  <si>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</si>
  <si>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</si>
  <si>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</si>
  <si>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</si>
  <si>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</si>
  <si>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</si>
  <si>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</si>
  <si>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</si>
  <si>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</si>
  <si>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</si>
  <si>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</si>
  <si>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</si>
  <si>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</si>
  <si>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</si>
  <si>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</si>
  <si>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</si>
  <si>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</si>
  <si>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</si>
  <si>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</si>
  <si>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</si>
  <si>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</si>
  <si>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</si>
  <si>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</si>
  <si>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</si>
  <si>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</si>
  <si>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</si>
  <si>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</si>
  <si>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</si>
  <si>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</si>
  <si>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</si>
  <si>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</si>
  <si>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</si>
  <si>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</si>
  <si>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</si>
  <si>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</si>
  <si>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</si>
  <si>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</si>
  <si>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</si>
  <si>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</si>
  <si>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</si>
  <si>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</si>
  <si>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</si>
  <si>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</si>
  <si>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</si>
  <si>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</si>
  <si>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</si>
  <si>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</si>
  <si>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</si>
  <si>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</si>
  <si>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</si>
  <si>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</si>
  <si>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</si>
  <si>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</si>
  <si>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</si>
  <si>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</si>
  <si>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</si>
  <si>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</si>
  <si>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</si>
  <si>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</si>
  <si>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</si>
  <si>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</si>
  <si>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</si>
  <si>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</si>
  <si>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</si>
  <si>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</si>
  <si>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</si>
  <si>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</si>
  <si>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</si>
  <si>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</si>
  <si>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</si>
  <si>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</si>
  <si>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</si>
  <si>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</si>
  <si>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</si>
  <si>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</si>
  <si>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</si>
  <si>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</si>
  <si>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</si>
  <si>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</si>
  <si>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</si>
  <si>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</si>
  <si>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</si>
  <si>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</si>
  <si>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</si>
  <si>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</si>
  <si>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</si>
  <si>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</si>
  <si>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</si>
  <si>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</si>
  <si>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</si>
  <si>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</si>
  <si>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</si>
  <si>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</si>
  <si>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</si>
  <si>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</si>
  <si>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</si>
  <si>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</si>
  <si>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</si>
  <si>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</si>
  <si>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</si>
  <si>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</si>
  <si>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</si>
  <si>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</si>
  <si>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</si>
  <si>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</si>
  <si>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</si>
  <si>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</si>
  <si>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</si>
  <si>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</si>
  <si>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</si>
  <si>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</si>
  <si>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</si>
  <si>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</si>
  <si>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</si>
  <si>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</si>
  <si>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</si>
  <si>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</si>
  <si>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</si>
  <si>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</si>
  <si>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</si>
  <si>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</si>
  <si>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</si>
  <si>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</si>
  <si>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</si>
  <si>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</si>
  <si>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</si>
  <si>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</si>
  <si>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</si>
  <si>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</si>
  <si>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</si>
  <si>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</si>
  <si>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</si>
  <si>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</si>
  <si>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</si>
  <si>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</si>
  <si>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</si>
  <si>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</si>
  <si>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</si>
  <si>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</si>
  <si>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</si>
  <si>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</si>
  <si>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</si>
  <si>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</si>
  <si>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</si>
  <si>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</si>
  <si>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</si>
  <si>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</si>
  <si>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</si>
  <si>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</si>
  <si>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</si>
  <si>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</si>
  <si>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</si>
  <si>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</si>
  <si>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</si>
  <si>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</si>
  <si>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</si>
  <si>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</si>
  <si>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</si>
  <si>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</si>
  <si>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</si>
  <si>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</si>
  <si>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</si>
  <si>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</si>
  <si>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</si>
  <si>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</si>
  <si>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</si>
  <si>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</si>
  <si>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</si>
  <si>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</si>
  <si>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</si>
  <si>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</si>
  <si>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</si>
  <si>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</si>
  <si>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</si>
  <si>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</si>
  <si>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</si>
  <si>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</si>
  <si>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</si>
  <si>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</si>
  <si>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</si>
  <si>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</si>
  <si>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</si>
  <si>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</si>
  <si>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</si>
  <si>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</si>
  <si>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</si>
  <si>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</si>
  <si>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</si>
  <si>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</si>
  <si>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</si>
  <si>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</si>
  <si>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</si>
  <si>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</si>
  <si>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</si>
  <si>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</si>
  <si>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</si>
  <si>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</si>
  <si>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</si>
  <si>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</si>
  <si>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</si>
  <si>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</si>
  <si>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</si>
  <si>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</si>
  <si>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</si>
  <si>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</si>
  <si>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</si>
  <si>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</si>
  <si>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</si>
  <si>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</si>
  <si>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</si>
  <si>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</si>
  <si>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</si>
  <si>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</si>
  <si>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</si>
  <si>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</si>
  <si>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</si>
  <si>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</si>
  <si>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</si>
  <si>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</si>
  <si>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</si>
  <si>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</si>
  <si>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</si>
  <si>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</si>
  <si>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</si>
  <si>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</si>
  <si>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</si>
  <si>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</si>
  <si>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</si>
  <si>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</si>
  <si>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</si>
  <si>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</si>
  <si>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</si>
  <si>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</si>
  <si>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</si>
  <si>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</si>
  <si>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</si>
  <si>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</si>
  <si>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</si>
  <si>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</si>
  <si>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</si>
  <si>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</si>
  <si>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</si>
  <si>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</si>
  <si>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</si>
  <si>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</si>
  <si>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</si>
  <si>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</si>
  <si>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</si>
  <si>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</si>
  <si>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</si>
  <si>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</si>
  <si>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</si>
  <si>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</si>
  <si>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</si>
  <si>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</si>
  <si>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</si>
  <si>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</si>
  <si>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</si>
  <si>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</si>
  <si>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</si>
  <si>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</si>
  <si>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</si>
  <si>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</si>
  <si>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</si>
  <si>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</si>
  <si>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</si>
  <si>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</si>
  <si>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</si>
  <si>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</si>
  <si>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</si>
  <si>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</si>
  <si>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</si>
  <si>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</si>
  <si>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</si>
  <si>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</si>
  <si>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</si>
  <si>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</si>
  <si>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</si>
  <si>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</si>
  <si>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</si>
  <si>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</si>
  <si>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</si>
  <si>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</si>
  <si>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</si>
  <si>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</si>
  <si>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</si>
  <si>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</si>
  <si>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</si>
  <si>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</si>
  <si>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</si>
  <si>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</si>
  <si>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</si>
  <si>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</si>
  <si>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</si>
  <si>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</si>
  <si>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</si>
  <si>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</si>
  <si>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</si>
  <si>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</si>
  <si>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</si>
  <si>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</si>
  <si>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</si>
  <si>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</si>
  <si>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</si>
  <si>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</si>
  <si>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</si>
  <si>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</si>
  <si>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</si>
  <si>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</si>
  <si>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</si>
  <si>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</si>
  <si>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</si>
  <si>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</si>
  <si>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</si>
  <si>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</si>
  <si>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</si>
  <si>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</si>
  <si>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</si>
  <si>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</si>
  <si>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</si>
  <si>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</si>
  <si>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</si>
  <si>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</si>
  <si>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</si>
  <si>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</si>
  <si>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</si>
  <si>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</si>
  <si>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</si>
  <si>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</si>
  <si>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</si>
  <si>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</si>
  <si>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</si>
  <si>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</si>
  <si>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</si>
  <si>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</si>
  <si>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</si>
  <si>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</si>
  <si>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</si>
  <si>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</si>
  <si>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</si>
  <si>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</si>
  <si>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</si>
  <si>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</si>
  <si>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</si>
  <si>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</si>
  <si>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</si>
  <si>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</si>
  <si>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</si>
  <si>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</si>
  <si>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</si>
  <si>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</si>
  <si>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</si>
  <si>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</si>
  <si>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</si>
  <si>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</si>
  <si>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</si>
  <si>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</si>
  <si>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</si>
  <si>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</si>
  <si>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</si>
  <si>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</si>
  <si>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</si>
  <si>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</si>
  <si>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</si>
  <si>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</si>
  <si>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</si>
  <si>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</si>
  <si>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</si>
  <si>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</si>
  <si>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</si>
  <si>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</si>
  <si>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</si>
  <si>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</si>
  <si>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</si>
  <si>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</si>
  <si>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</si>
  <si>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</si>
  <si>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</si>
  <si>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</si>
  <si>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</si>
  <si>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</si>
  <si>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</si>
  <si>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</si>
  <si>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</si>
  <si>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</si>
  <si>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</si>
  <si>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</si>
  <si>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</si>
  <si>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</si>
  <si>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</si>
  <si>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</si>
  <si>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</si>
  <si>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</si>
  <si>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</si>
  <si>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</si>
  <si>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</si>
  <si>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</si>
  <si>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</si>
  <si>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</si>
  <si>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</si>
  <si>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</si>
  <si>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</si>
  <si>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</si>
  <si>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</si>
  <si>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</si>
  <si>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</si>
  <si>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</si>
  <si>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</si>
  <si>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</si>
  <si>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</si>
  <si>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</si>
  <si>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</si>
  <si>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</si>
  <si>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</si>
  <si>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</si>
  <si>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</si>
  <si>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</si>
  <si>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</si>
  <si>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</si>
  <si>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</si>
  <si>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</si>
  <si>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</si>
  <si>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</si>
  <si>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</si>
  <si>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</si>
  <si>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</si>
  <si>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</si>
  <si>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</si>
  <si>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</si>
  <si>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</si>
  <si>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</si>
  <si>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</si>
  <si>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</si>
  <si>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</si>
  <si>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</si>
  <si>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</si>
  <si>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</si>
  <si>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</si>
  <si>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</si>
  <si>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</si>
  <si>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</si>
  <si>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</si>
  <si>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</si>
  <si>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</si>
  <si>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</si>
  <si>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</si>
  <si>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</si>
  <si>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</si>
  <si>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</si>
  <si>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</si>
  <si>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</si>
  <si>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</si>
  <si>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</si>
  <si>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</si>
  <si>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</si>
  <si>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</si>
  <si>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</si>
  <si>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</si>
  <si>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</si>
  <si>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</si>
  <si>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</si>
  <si>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</si>
  <si>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</si>
  <si>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</si>
  <si>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</si>
  <si>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</si>
  <si>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</si>
  <si>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</si>
  <si>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</si>
  <si>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</si>
  <si>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</si>
  <si>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</si>
  <si>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</si>
  <si>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</si>
  <si>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</si>
  <si>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</si>
  <si>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</si>
  <si>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</si>
  <si>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</si>
  <si>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</si>
  <si>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</si>
  <si>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</si>
  <si>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</si>
  <si>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</si>
  <si>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</si>
  <si>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</si>
  <si>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</si>
  <si>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</si>
  <si>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</si>
  <si>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</si>
  <si>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</si>
  <si>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</si>
  <si>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</si>
  <si>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</si>
  <si>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</si>
  <si>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</si>
  <si>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</si>
  <si>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</si>
  <si>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</si>
  <si>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</si>
  <si>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</si>
  <si>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</si>
  <si>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</si>
  <si>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</si>
  <si>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</si>
  <si>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</si>
  <si>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</si>
  <si>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</si>
  <si>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</si>
  <si>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</si>
  <si>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</si>
  <si>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</si>
  <si>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</si>
  <si>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</si>
  <si>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</si>
  <si>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</si>
  <si>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</si>
  <si>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</si>
  <si>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</si>
  <si>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</si>
  <si>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</si>
  <si>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</si>
  <si>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</si>
  <si>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</si>
  <si>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</si>
  <si>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</si>
  <si>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</si>
  <si>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</si>
  <si>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</si>
  <si>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</si>
  <si>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</si>
  <si>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</si>
  <si>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</si>
  <si>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</si>
  <si>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</si>
  <si>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</si>
  <si>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</si>
  <si>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</si>
  <si>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</si>
  <si>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</si>
  <si>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</si>
  <si>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</si>
  <si>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</si>
  <si>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</si>
  <si>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</si>
  <si>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</si>
  <si>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</si>
  <si>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</si>
  <si>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</si>
  <si>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</si>
  <si>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</si>
  <si>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</si>
  <si>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</si>
  <si>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</si>
  <si>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</si>
  <si>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</si>
  <si>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</si>
  <si>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</si>
  <si>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</si>
  <si>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</si>
  <si>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</si>
  <si>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</si>
  <si>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</si>
  <si>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</si>
  <si>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</si>
  <si>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</si>
  <si>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</si>
  <si>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</si>
  <si>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</si>
  <si>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</si>
  <si>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</si>
  <si>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</si>
  <si>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</si>
  <si>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</si>
  <si>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</si>
  <si>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</si>
  <si>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</si>
  <si>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</si>
  <si>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</si>
  <si>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</si>
  <si>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</si>
  <si>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</si>
  <si>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</si>
  <si>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</si>
  <si>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</si>
  <si>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</si>
  <si>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</si>
  <si>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</si>
  <si>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</si>
  <si>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</si>
  <si>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</si>
  <si>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</si>
  <si>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</si>
  <si>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</si>
  <si>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</si>
  <si>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</si>
  <si>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</si>
  <si>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</si>
  <si>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</si>
  <si>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</si>
  <si>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</si>
  <si>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</si>
  <si>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</si>
  <si>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</si>
  <si>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</si>
  <si>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</si>
  <si>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</si>
  <si>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</si>
  <si>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</si>
  <si>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</si>
  <si>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</si>
  <si>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</si>
  <si>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</si>
  <si>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</si>
  <si>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</si>
  <si>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</si>
  <si>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</si>
  <si>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</si>
  <si>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</si>
  <si>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</si>
  <si>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</si>
  <si>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</si>
  <si>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</si>
  <si>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</si>
  <si>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</si>
  <si>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</si>
  <si>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</si>
  <si>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</si>
  <si>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</si>
  <si>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</si>
  <si>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</si>
  <si>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</si>
  <si>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</si>
  <si>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</si>
  <si>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</si>
  <si>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</si>
  <si>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</si>
  <si>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</si>
  <si>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</si>
  <si>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</si>
  <si>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</si>
  <si>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</si>
  <si>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</si>
  <si>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</si>
  <si>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</si>
  <si>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</si>
  <si>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</si>
  <si>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</si>
  <si>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</si>
  <si>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</si>
  <si>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</si>
  <si>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</si>
  <si>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</si>
  <si>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</si>
  <si>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</si>
  <si>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</si>
  <si>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</si>
  <si>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</si>
  <si>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</si>
  <si>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</si>
  <si>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</si>
  <si>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</si>
  <si>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</si>
  <si>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</si>
  <si>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</si>
  <si>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</si>
  <si>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</si>
  <si>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</si>
  <si>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</si>
  <si>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</si>
  <si>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</si>
  <si>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</si>
  <si>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</si>
  <si>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</si>
  <si>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</si>
  <si>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</si>
  <si>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</si>
  <si>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</si>
  <si>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</si>
  <si>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</si>
  <si>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</si>
  <si>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</si>
  <si>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</si>
  <si>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</si>
  <si>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</si>
  <si>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</si>
  <si>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</si>
  <si>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</si>
  <si>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</si>
  <si>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</si>
  <si>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</si>
  <si>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</si>
  <si>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</si>
  <si>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</si>
  <si>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</si>
  <si>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</si>
  <si>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</si>
  <si>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</si>
  <si>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</si>
  <si>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</si>
  <si>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</si>
  <si>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</si>
  <si>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</si>
  <si>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</si>
  <si>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</si>
  <si>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</si>
  <si>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</si>
  <si>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</si>
  <si>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</si>
  <si>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</si>
  <si>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</si>
  <si>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</si>
  <si>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</si>
  <si>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</si>
  <si>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</si>
  <si>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</si>
  <si>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</si>
  <si>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</si>
  <si>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</si>
  <si>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</si>
  <si>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</si>
  <si>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</si>
  <si>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</si>
  <si>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</si>
  <si>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</si>
  <si>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</si>
  <si>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</si>
  <si>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</si>
  <si>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</si>
  <si>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</si>
  <si>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</si>
  <si>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</si>
  <si>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</si>
  <si>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</si>
  <si>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</si>
  <si>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</si>
  <si>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</si>
  <si>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</si>
  <si>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</si>
  <si>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</si>
  <si>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</si>
  <si>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</si>
  <si>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</si>
  <si>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</si>
  <si>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</si>
  <si>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</si>
  <si>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</si>
  <si>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</si>
  <si>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</si>
  <si>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</si>
  <si>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</si>
  <si>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</si>
  <si>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</si>
  <si>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</si>
  <si>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</si>
  <si>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</si>
  <si>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</si>
  <si>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</si>
  <si>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</si>
  <si>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</si>
  <si>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</si>
  <si>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</si>
  <si>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</si>
  <si>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</si>
  <si>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</si>
  <si>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</si>
  <si>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</si>
  <si>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</si>
  <si>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</si>
  <si>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</si>
  <si>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</si>
  <si>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</si>
  <si>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</si>
  <si>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</si>
  <si>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</si>
  <si>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</si>
  <si>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</si>
  <si>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</si>
  <si>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</si>
  <si>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</si>
  <si>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</si>
  <si>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</si>
  <si>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</si>
  <si>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</si>
  <si>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</si>
  <si>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</si>
  <si>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</si>
  <si>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</si>
  <si>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</si>
  <si>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</si>
  <si>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</si>
  <si>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</si>
  <si>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</si>
  <si>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</si>
  <si>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</si>
  <si>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</si>
  <si>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</si>
  <si>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</si>
  <si>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</si>
  <si>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</si>
  <si>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</si>
  <si>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</si>
  <si>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</si>
  <si>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</si>
  <si>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</si>
  <si>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</si>
  <si>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</si>
  <si>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</si>
  <si>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</si>
  <si>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</si>
  <si>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</si>
  <si>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</si>
  <si>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</si>
  <si>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</si>
  <si>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</si>
  <si>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</si>
  <si>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</si>
  <si>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</si>
  <si>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</si>
  <si>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</si>
  <si>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</si>
  <si>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</si>
  <si>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</si>
  <si>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</si>
  <si>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</si>
  <si>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</si>
  <si>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</si>
  <si>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</si>
  <si>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</si>
  <si>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</si>
  <si>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</si>
  <si>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</si>
  <si>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</si>
  <si>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</si>
  <si>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</si>
  <si>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</si>
  <si>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</si>
  <si>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</si>
  <si>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</si>
  <si>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</si>
  <si>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</si>
  <si>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</si>
  <si>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</si>
  <si>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</si>
  <si>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</si>
  <si>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</si>
  <si>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</si>
  <si>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</si>
  <si>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</si>
  <si>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</si>
  <si>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</si>
  <si>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</si>
  <si>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</si>
  <si>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</si>
  <si>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</si>
  <si>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</si>
  <si>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</si>
  <si>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</si>
  <si>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</si>
  <si>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</si>
  <si>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</si>
  <si>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</si>
  <si>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</si>
  <si>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</si>
  <si>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</si>
  <si>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</si>
  <si>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</si>
  <si>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</si>
  <si>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</si>
  <si>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</si>
  <si>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</si>
  <si>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</si>
  <si>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</si>
  <si>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</si>
  <si>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</si>
  <si>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</si>
  <si>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</si>
  <si>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</si>
  <si>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</si>
  <si>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</si>
  <si>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</si>
  <si>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</si>
  <si>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</si>
  <si>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</si>
  <si>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</si>
  <si>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</si>
  <si>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</si>
  <si>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</si>
  <si>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</si>
  <si>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</si>
  <si>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</si>
  <si>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</si>
  <si>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</si>
  <si>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</si>
  <si>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</si>
  <si>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</si>
  <si>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</si>
  <si>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</si>
  <si>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</si>
  <si>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</si>
  <si>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</si>
  <si>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</si>
  <si>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</si>
  <si>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</si>
  <si>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</si>
  <si>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</si>
  <si>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</si>
  <si>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</si>
  <si>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</si>
  <si>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</si>
  <si>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</si>
  <si>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</si>
  <si>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</si>
  <si>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</si>
  <si>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</si>
  <si>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</si>
  <si>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</si>
  <si>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</si>
  <si>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</si>
  <si>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</si>
  <si>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</si>
  <si>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</si>
  <si>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</si>
  <si>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</si>
  <si>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</si>
  <si>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</si>
  <si>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</si>
  <si>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</si>
  <si>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</si>
  <si>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</si>
  <si>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</si>
  <si>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</si>
  <si>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</si>
  <si>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</si>
  <si>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</si>
  <si>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</si>
  <si>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</si>
  <si>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</si>
  <si>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</si>
  <si>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</si>
  <si>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</si>
  <si>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</si>
  <si>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</si>
  <si>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</si>
  <si>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</si>
  <si>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</si>
  <si>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</si>
  <si>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</si>
  <si>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</si>
  <si>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</si>
  <si>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</si>
  <si>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</si>
  <si>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</si>
  <si>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</si>
  <si>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</si>
  <si>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</si>
  <si>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</si>
  <si>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</si>
  <si>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</si>
  <si>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</si>
  <si>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</si>
  <si>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</si>
  <si>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</si>
  <si>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</si>
  <si>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</si>
  <si>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</si>
  <si>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</si>
  <si>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</si>
  <si>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</si>
  <si>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</si>
  <si>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</si>
  <si>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</si>
  <si>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</si>
  <si>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</si>
  <si>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</si>
  <si>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</si>
  <si>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</si>
  <si>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</si>
  <si>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</si>
  <si>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</si>
  <si>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</si>
  <si>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</si>
  <si>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</si>
  <si>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</si>
  <si>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</si>
  <si>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</si>
  <si>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</si>
  <si>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</si>
  <si>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</si>
  <si>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</si>
  <si>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</si>
  <si>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</si>
  <si>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</si>
  <si>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</si>
  <si>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</si>
  <si>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</si>
  <si>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</si>
  <si>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</si>
  <si>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</si>
  <si>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</si>
  <si>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</si>
  <si>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</si>
  <si>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</si>
  <si>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</si>
  <si>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</si>
  <si>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</si>
  <si>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</si>
  <si>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</si>
  <si>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</si>
  <si>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</si>
  <si>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</si>
  <si>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</si>
  <si>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</si>
  <si>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</si>
  <si>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</si>
  <si>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</si>
  <si>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</si>
  <si>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</si>
  <si>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</si>
  <si>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</si>
  <si>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</si>
  <si>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</si>
  <si>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</si>
  <si>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</si>
  <si>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</si>
  <si>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</si>
  <si>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</si>
  <si>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</si>
  <si>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</si>
  <si>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</si>
  <si>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</si>
  <si>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</si>
  <si>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</si>
  <si>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</si>
  <si>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</si>
  <si>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</si>
  <si>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</si>
  <si>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</si>
  <si>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</si>
  <si>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</si>
  <si>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</si>
  <si>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</si>
  <si>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</si>
  <si>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</si>
  <si>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</si>
  <si>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</si>
  <si>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</si>
  <si>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</si>
  <si>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</si>
  <si>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</si>
  <si>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</si>
  <si>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</si>
  <si>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</si>
  <si>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</si>
  <si>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</si>
  <si>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</si>
  <si>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</si>
  <si>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</si>
  <si>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</si>
  <si>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</si>
  <si>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</si>
  <si>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</si>
  <si>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</si>
  <si>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</si>
  <si>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</si>
  <si>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</si>
  <si>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</si>
  <si>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</si>
  <si>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</si>
  <si>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</si>
  <si>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</si>
  <si>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</si>
  <si>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</si>
  <si>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</si>
  <si>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</si>
  <si>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</si>
  <si>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</si>
  <si>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</si>
  <si>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</si>
  <si>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</si>
  <si>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</si>
  <si>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</si>
  <si>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</si>
  <si>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</si>
  <si>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</si>
  <si>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</si>
  <si>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</si>
  <si>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</si>
  <si>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</si>
  <si>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</si>
  <si>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</si>
  <si>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</si>
  <si>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</si>
  <si>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</si>
  <si>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</si>
  <si>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</si>
  <si>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</si>
  <si>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</si>
  <si>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</si>
  <si>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</si>
  <si>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</si>
  <si>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</si>
  <si>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</si>
  <si>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</si>
  <si>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</si>
  <si>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</si>
  <si>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</si>
  <si>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</si>
  <si>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</si>
  <si>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</si>
  <si>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</si>
  <si>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</si>
  <si>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</si>
  <si>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</si>
  <si>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</si>
  <si>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</si>
  <si>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</si>
  <si>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</si>
  <si>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</si>
  <si>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</si>
  <si>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</si>
  <si>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</si>
  <si>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</si>
  <si>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</si>
  <si>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</si>
  <si>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</si>
  <si>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</si>
  <si>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</si>
  <si>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</si>
  <si>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</si>
  <si>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</si>
  <si>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</si>
  <si>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</si>
  <si>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</si>
  <si>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</si>
  <si>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</si>
  <si>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</si>
  <si>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</si>
  <si>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</si>
  <si>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</si>
  <si>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</si>
  <si>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</si>
  <si>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</si>
  <si>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</si>
  <si>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</si>
  <si>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</si>
  <si>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</si>
  <si>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</si>
  <si>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</si>
  <si>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</si>
  <si>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</si>
  <si>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</si>
  <si>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</si>
  <si>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</si>
  <si>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</si>
  <si>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</si>
  <si>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</si>
  <si>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</si>
  <si>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</si>
  <si>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</si>
  <si>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</si>
  <si>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</si>
  <si>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</si>
  <si>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</si>
  <si>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</si>
  <si>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</si>
  <si>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</si>
  <si>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</si>
  <si>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</si>
  <si>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</si>
  <si>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</si>
  <si>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</si>
  <si>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</si>
  <si>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</si>
  <si>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</si>
  <si>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</si>
  <si>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</si>
  <si>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</si>
  <si>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</si>
  <si>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</si>
  <si>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</si>
  <si>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</si>
  <si>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</si>
  <si>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</si>
  <si>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</si>
  <si>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</si>
  <si>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</si>
  <si>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</si>
  <si>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</si>
  <si>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</si>
  <si>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</si>
  <si>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</si>
  <si>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</si>
  <si>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</si>
  <si>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</si>
  <si>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</si>
  <si>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</si>
  <si>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</si>
  <si>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</si>
  <si>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</si>
  <si>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</si>
  <si>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</si>
  <si>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</si>
  <si>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</si>
  <si>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</si>
  <si>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</si>
  <si>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</si>
  <si>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</si>
  <si>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</si>
  <si>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</si>
  <si>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</si>
  <si>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</si>
  <si>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</si>
  <si>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</si>
  <si>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</si>
  <si>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</si>
  <si>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</si>
  <si>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</si>
  <si>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</si>
  <si>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</si>
  <si>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</si>
  <si>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</si>
  <si>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</si>
  <si>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</si>
  <si>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</si>
  <si>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</si>
  <si>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</si>
  <si>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</si>
  <si>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</si>
  <si>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</si>
  <si>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</si>
  <si>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</si>
  <si>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</si>
  <si>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</si>
  <si>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</si>
  <si>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</si>
  <si>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</si>
  <si>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</si>
  <si>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</si>
  <si>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</si>
  <si>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</si>
  <si>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</si>
  <si>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</si>
  <si>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</si>
  <si>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</si>
  <si>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</si>
  <si>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</si>
  <si>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</si>
  <si>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</si>
  <si>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</si>
  <si>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</si>
  <si>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</si>
  <si>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</si>
  <si>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</si>
  <si>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</si>
  <si>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</si>
  <si>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</si>
  <si>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</si>
  <si>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</si>
  <si>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</si>
  <si>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</si>
  <si>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</si>
  <si>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</si>
  <si>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</si>
  <si>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</si>
  <si>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</si>
  <si>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</si>
  <si>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</si>
  <si>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</si>
  <si>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</si>
  <si>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</si>
  <si>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</si>
  <si>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</si>
  <si>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</si>
  <si>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</si>
  <si>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</si>
  <si>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</si>
  <si>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</si>
  <si>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</si>
  <si>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</si>
  <si>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</si>
  <si>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</si>
  <si>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</si>
  <si>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</si>
  <si>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</si>
  <si>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</si>
  <si>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</si>
  <si>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</si>
  <si>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</si>
  <si>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</si>
  <si>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</si>
  <si>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</si>
  <si>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</si>
  <si>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</si>
  <si>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</si>
  <si>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</si>
  <si>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</si>
  <si>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</si>
  <si>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</si>
  <si>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</si>
  <si>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</si>
  <si>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</si>
  <si>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</si>
  <si>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</si>
  <si>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</si>
  <si>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</si>
  <si>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</si>
  <si>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</si>
  <si>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</si>
  <si>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</si>
  <si>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</si>
  <si>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</si>
  <si>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</si>
  <si>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</si>
  <si>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</si>
  <si>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</si>
  <si>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</si>
  <si>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</si>
  <si>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</si>
  <si>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</si>
  <si>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</si>
  <si>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</si>
  <si>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</si>
  <si>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</si>
  <si>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</si>
  <si>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</si>
  <si>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</si>
  <si>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</si>
  <si>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</si>
  <si>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</si>
  <si>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</si>
  <si>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</si>
  <si>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</si>
  <si>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</si>
  <si>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</si>
  <si>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</si>
  <si>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</si>
  <si>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</si>
  <si>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</si>
  <si>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</si>
  <si>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</si>
  <si>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</si>
  <si>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</si>
  <si>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</si>
  <si>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</si>
  <si>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</si>
  <si>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</si>
  <si>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</si>
  <si>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</si>
  <si>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</si>
  <si>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</si>
  <si>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</si>
  <si>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</si>
  <si>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</si>
  <si>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</si>
  <si>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</si>
  <si>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</si>
  <si>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</si>
  <si>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</si>
  <si>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</si>
  <si>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</si>
  <si>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</si>
  <si>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</si>
  <si>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</si>
  <si>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</si>
  <si>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</si>
  <si>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</si>
  <si>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</si>
  <si>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</si>
  <si>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</si>
  <si>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</si>
  <si>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</si>
  <si>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</si>
  <si>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</si>
  <si>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</si>
  <si>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</si>
  <si>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</si>
  <si>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</si>
  <si>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</si>
  <si>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</si>
  <si>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</si>
  <si>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</si>
  <si>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</si>
  <si>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</si>
  <si>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</si>
  <si>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</si>
  <si>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</si>
  <si>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</si>
  <si>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</si>
  <si>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</si>
  <si>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</si>
  <si>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</si>
  <si>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</si>
  <si>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</si>
  <si>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</si>
  <si>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</si>
  <si>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</si>
  <si>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</si>
  <si>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</si>
  <si>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</si>
  <si>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</si>
  <si>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</si>
  <si>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</si>
  <si>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</si>
  <si>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</si>
  <si>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</si>
  <si>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</si>
  <si>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</si>
  <si>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</si>
  <si>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</si>
  <si>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</si>
  <si>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</si>
  <si>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</si>
  <si>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</si>
  <si>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</si>
  <si>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</si>
  <si>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</si>
  <si>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</si>
  <si>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</si>
  <si>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</si>
  <si>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</si>
  <si>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</si>
  <si>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</si>
  <si>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</si>
  <si>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</si>
  <si>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</si>
  <si>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</si>
  <si>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</si>
  <si>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</si>
  <si>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</si>
  <si>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</si>
  <si>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</si>
  <si>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</si>
  <si>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</si>
  <si>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</si>
  <si>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</si>
  <si>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</si>
  <si>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</si>
  <si>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</si>
  <si>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</si>
  <si>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</si>
  <si>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</si>
  <si>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</si>
  <si>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</si>
  <si>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</si>
  <si>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</si>
  <si>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</si>
  <si>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</si>
  <si>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</si>
  <si>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</si>
  <si>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</si>
  <si>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</si>
  <si>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</si>
  <si>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</si>
  <si>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</si>
  <si>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</si>
  <si>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</si>
  <si>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</si>
  <si>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</si>
  <si>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</si>
  <si>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</si>
  <si>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</si>
  <si>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</si>
  <si>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</si>
  <si>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</si>
  <si>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</si>
  <si>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</si>
  <si>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</si>
  <si>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</si>
  <si>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</si>
  <si>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</si>
  <si>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</si>
  <si>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</si>
  <si>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</si>
  <si>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</si>
  <si>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</si>
  <si>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</si>
  <si>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</si>
  <si>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</si>
  <si>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</si>
  <si>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</si>
  <si>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</si>
  <si>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</si>
  <si>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</si>
  <si>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</si>
  <si>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</si>
  <si>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</si>
  <si>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</si>
  <si>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</si>
  <si>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</si>
  <si>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</si>
  <si>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</si>
  <si>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</si>
  <si>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</si>
  <si>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</si>
  <si>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</si>
  <si>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</si>
  <si>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</si>
  <si>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</si>
  <si>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</si>
  <si>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</si>
  <si>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</si>
  <si>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</si>
  <si>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</si>
  <si>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</si>
  <si>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</si>
  <si>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</si>
  <si>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</si>
  <si>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</si>
  <si>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</si>
  <si>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</si>
  <si>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</si>
  <si>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</si>
  <si>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</si>
  <si>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</si>
  <si>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</si>
  <si>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</si>
  <si>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</si>
  <si>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</si>
  <si>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</si>
  <si>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</si>
  <si>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</si>
  <si>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</si>
  <si>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</si>
  <si>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</si>
  <si>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</si>
  <si>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</si>
  <si>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</si>
  <si>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</si>
  <si>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</si>
  <si>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</si>
  <si>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</si>
  <si>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</si>
  <si>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</si>
  <si>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</si>
  <si>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</si>
  <si>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</si>
  <si>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</si>
  <si>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</si>
  <si>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</si>
  <si>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</si>
  <si>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</si>
  <si>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</si>
  <si>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</si>
  <si>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</si>
  <si>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</si>
  <si>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</si>
  <si>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</si>
  <si>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</si>
  <si>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</si>
  <si>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</si>
  <si>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</si>
  <si>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</si>
  <si>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</si>
  <si>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</si>
  <si>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</si>
  <si>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</si>
  <si>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</si>
  <si>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</si>
  <si>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</si>
  <si>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</si>
  <si>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</si>
  <si>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</si>
  <si>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</si>
  <si>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</si>
  <si>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</si>
  <si>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</si>
  <si>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</si>
  <si>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</si>
  <si>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</si>
  <si>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</si>
  <si>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</si>
  <si>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</si>
  <si>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</si>
  <si>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</si>
  <si>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</si>
  <si>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</si>
  <si>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</si>
  <si>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</si>
  <si>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</si>
  <si>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</si>
  <si>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</si>
  <si>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</si>
  <si>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</si>
  <si>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</si>
  <si>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</si>
  <si>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</si>
  <si>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</si>
  <si>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</si>
  <si>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</si>
  <si>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</si>
  <si>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</si>
  <si>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</si>
  <si>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</si>
  <si>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</si>
  <si>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</si>
  <si>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</si>
  <si>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</si>
  <si>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</si>
  <si>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</si>
  <si>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</si>
  <si>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</si>
  <si>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</si>
  <si>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</si>
  <si>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</si>
  <si>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</si>
  <si>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</si>
  <si>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</si>
  <si>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</si>
  <si>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</si>
  <si>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</si>
  <si>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</si>
  <si>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</si>
  <si>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</si>
  <si>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</si>
  <si>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</si>
  <si>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</si>
  <si>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</si>
  <si>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</si>
  <si>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</si>
  <si>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</si>
  <si>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</si>
  <si>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</si>
  <si>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</si>
  <si>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</si>
  <si>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</si>
  <si>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</si>
  <si>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</si>
  <si>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</si>
  <si>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</si>
  <si>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</si>
  <si>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</si>
  <si>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</si>
  <si>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</si>
  <si>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</si>
  <si>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</si>
  <si>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</si>
  <si>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</si>
  <si>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</si>
  <si>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</si>
  <si>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</si>
  <si>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</si>
  <si>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</si>
  <si>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</si>
  <si>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</si>
  <si>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</si>
  <si>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</si>
  <si>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</si>
  <si>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</si>
  <si>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</si>
  <si>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</si>
  <si>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</si>
  <si>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</si>
  <si>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</si>
  <si>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</si>
  <si>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</si>
  <si>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</si>
  <si>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</si>
  <si>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</si>
  <si>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</si>
  <si>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</si>
  <si>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</si>
  <si>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</si>
  <si>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</si>
  <si>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</si>
  <si>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</si>
  <si>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</si>
  <si>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</si>
  <si>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</si>
  <si>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</si>
  <si>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</si>
  <si>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</si>
  <si>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</si>
  <si>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</si>
  <si>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</si>
  <si>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</si>
  <si>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</si>
  <si>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</si>
  <si>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</si>
  <si>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</si>
  <si>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</si>
  <si>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</si>
  <si>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</si>
  <si>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</si>
  <si>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</si>
  <si>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</si>
  <si>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</si>
  <si>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</si>
  <si>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</si>
  <si>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</si>
  <si>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</si>
  <si>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</si>
  <si>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</si>
  <si>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</si>
  <si>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</si>
  <si>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</si>
  <si>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</si>
  <si>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</si>
  <si>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</si>
  <si>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</si>
  <si>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</si>
  <si>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</si>
  <si>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</si>
  <si>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</si>
  <si>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</si>
  <si>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</si>
  <si>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</si>
  <si>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</si>
  <si>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</si>
  <si>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</si>
  <si>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</si>
  <si>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</si>
  <si>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</si>
  <si>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</si>
  <si>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</si>
  <si>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</si>
  <si>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</si>
  <si>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</si>
  <si>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</si>
  <si>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</si>
  <si>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</si>
  <si>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</si>
  <si>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</si>
  <si>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</si>
  <si>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</si>
  <si>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</si>
  <si>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</si>
  <si>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</si>
  <si>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</si>
  <si>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</si>
  <si>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</si>
  <si>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</si>
  <si>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</si>
  <si>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</si>
  <si>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</si>
  <si>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</si>
  <si>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</si>
  <si>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</si>
  <si>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</si>
  <si>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</si>
  <si>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</si>
  <si>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</si>
  <si>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</si>
  <si>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</si>
  <si>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</si>
  <si>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</si>
  <si>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</si>
  <si>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</si>
  <si>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</si>
  <si>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</si>
  <si>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</si>
  <si>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</si>
  <si>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</si>
  <si>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</si>
  <si>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</si>
  <si>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</si>
  <si>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</si>
  <si>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</si>
  <si>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</si>
  <si>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</si>
  <si>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</si>
  <si>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</si>
  <si>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</si>
  <si>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</si>
  <si>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</si>
  <si>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</si>
  <si>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</si>
  <si>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</si>
  <si>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</si>
  <si>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</si>
  <si>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</si>
  <si>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</si>
  <si>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</si>
  <si>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</si>
  <si>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</si>
  <si>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</si>
  <si>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</si>
  <si>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</si>
  <si>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</si>
  <si>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</si>
  <si>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</si>
  <si>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</si>
  <si>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</si>
  <si>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</si>
  <si>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</si>
  <si>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</si>
  <si>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</si>
  <si>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</si>
  <si>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</si>
  <si>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</si>
  <si>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</si>
  <si>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</si>
  <si>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</si>
  <si>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</si>
  <si>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</si>
  <si>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</si>
  <si>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</si>
  <si>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</si>
  <si>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</si>
  <si>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</si>
  <si>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</si>
  <si>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</si>
  <si>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</si>
  <si>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</si>
  <si>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</si>
  <si>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</si>
  <si>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</si>
  <si>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</si>
  <si>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</si>
  <si>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</si>
  <si>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</si>
  <si>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</si>
  <si>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</si>
  <si>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</si>
  <si>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</si>
  <si>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</si>
  <si>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</si>
  <si>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</si>
  <si>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</si>
  <si>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</si>
  <si>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</si>
  <si>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</si>
  <si>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</si>
  <si>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</si>
  <si>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</si>
  <si>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</si>
  <si>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</si>
  <si>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</si>
  <si>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</si>
  <si>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</si>
  <si>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</si>
  <si>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</si>
  <si>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</si>
  <si>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</si>
  <si>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</si>
  <si>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</si>
  <si>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</si>
  <si>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</si>
  <si>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</si>
  <si>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</si>
  <si>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</si>
  <si>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</si>
  <si>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</si>
  <si>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</si>
  <si>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</si>
  <si>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</si>
  <si>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</si>
  <si>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</si>
  <si>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</si>
  <si>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</si>
  <si>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</si>
  <si>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</si>
  <si>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</si>
  <si>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</si>
  <si>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</si>
  <si>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</si>
  <si>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</si>
  <si>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</si>
  <si>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</si>
  <si>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</si>
  <si>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</si>
  <si>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</si>
  <si>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</si>
  <si>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</si>
  <si>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</si>
  <si>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</si>
  <si>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</si>
  <si>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</si>
  <si>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</si>
  <si>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</si>
  <si>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</si>
  <si>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</si>
  <si>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</si>
  <si>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</si>
  <si>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</si>
  <si>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</si>
  <si>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</si>
  <si>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</si>
  <si>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</si>
  <si>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</si>
  <si>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</si>
  <si>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</si>
  <si>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</si>
  <si>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</si>
  <si>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</si>
  <si>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</si>
  <si>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</si>
  <si>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</si>
  <si>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</si>
  <si>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</si>
  <si>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</si>
  <si>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</si>
  <si>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</si>
  <si>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</si>
  <si>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</si>
  <si>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</si>
  <si>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</si>
  <si>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</si>
  <si>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</si>
  <si>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</si>
  <si>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</si>
  <si>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</si>
  <si>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</si>
  <si>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</si>
  <si>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</si>
  <si>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</si>
  <si>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</si>
  <si>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</si>
  <si>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</si>
  <si>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</si>
  <si>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</si>
  <si>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</si>
  <si>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</si>
  <si>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</si>
  <si>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</si>
  <si>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</si>
  <si>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</si>
  <si>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</si>
  <si>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</si>
  <si>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</si>
  <si>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</si>
  <si>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</si>
  <si>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</si>
  <si>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</si>
  <si>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</si>
  <si>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</si>
  <si>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</si>
  <si>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</si>
  <si>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</si>
  <si>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</si>
  <si>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</si>
  <si>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</si>
  <si>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</si>
  <si>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</si>
  <si>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</si>
  <si>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</si>
  <si>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</si>
  <si>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</si>
  <si>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</si>
  <si>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</si>
  <si>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</si>
  <si>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</si>
  <si>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</si>
  <si>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</si>
  <si>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</si>
  <si>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</si>
  <si>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</si>
  <si>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</si>
  <si>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</si>
  <si>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</si>
  <si>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</si>
  <si>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</si>
  <si>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</si>
  <si>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</si>
  <si>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</si>
  <si>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</si>
  <si>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</si>
  <si>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</si>
  <si>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</si>
  <si>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</si>
  <si>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</si>
  <si>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</si>
  <si>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</si>
  <si>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</si>
  <si>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</si>
  <si>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</si>
  <si>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</si>
  <si>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</si>
  <si>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</si>
  <si>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</si>
  <si>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</si>
  <si>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</si>
  <si>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</si>
  <si>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</si>
  <si>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</si>
  <si>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</si>
  <si>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</si>
  <si>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</si>
  <si>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</si>
  <si>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</si>
  <si>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</si>
  <si>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</si>
  <si>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</si>
  <si>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</si>
  <si>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</si>
  <si>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</si>
  <si>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</si>
  <si>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</si>
  <si>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</si>
  <si>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</si>
  <si>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</si>
  <si>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</si>
  <si>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</si>
  <si>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</si>
  <si>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</si>
  <si>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</si>
  <si>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</si>
  <si>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</si>
  <si>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</si>
  <si>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</si>
  <si>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</si>
  <si>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</si>
  <si>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</si>
  <si>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</si>
  <si>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</si>
  <si>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</si>
  <si>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</si>
  <si>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</si>
  <si>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</si>
  <si>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</si>
  <si>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</si>
  <si>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</si>
  <si>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</si>
  <si>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</si>
  <si>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</si>
  <si>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</si>
  <si>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</si>
  <si>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</si>
  <si>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</si>
  <si>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</si>
  <si>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</si>
  <si>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</si>
  <si>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</si>
  <si>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</si>
  <si>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</si>
  <si>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</si>
  <si>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</si>
  <si>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</si>
  <si>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</si>
  <si>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</si>
  <si>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</si>
  <si>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</si>
  <si>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</si>
  <si>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</si>
  <si>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</si>
  <si>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</si>
  <si>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</si>
  <si>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</si>
  <si>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</si>
  <si>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</si>
  <si>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</si>
  <si>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</si>
  <si>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</si>
  <si>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</si>
  <si>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</si>
  <si>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</si>
  <si>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</si>
  <si>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</si>
  <si>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</si>
  <si>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</si>
  <si>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</si>
  <si>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</si>
  <si>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</si>
  <si>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</si>
  <si>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</si>
  <si>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</si>
  <si>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</si>
  <si>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</si>
  <si>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</si>
  <si>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</si>
  <si>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</si>
  <si>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</si>
  <si>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</si>
  <si>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</si>
  <si>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</si>
  <si>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</si>
  <si>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</si>
  <si>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</si>
  <si>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</si>
  <si>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</si>
  <si>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</si>
  <si>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</si>
  <si>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</si>
  <si>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</si>
  <si>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</si>
  <si>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</si>
  <si>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</si>
  <si>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</si>
  <si>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</si>
  <si>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</si>
  <si>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</si>
  <si>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</si>
  <si>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</si>
  <si>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</si>
  <si>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</si>
  <si>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</si>
  <si>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</si>
  <si>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</si>
  <si>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</si>
  <si>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</si>
  <si>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</si>
  <si>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</si>
  <si>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</si>
  <si>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</si>
  <si>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</si>
  <si>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</si>
  <si>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</si>
  <si>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</si>
  <si>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</si>
  <si>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</si>
  <si>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</si>
  <si>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</si>
  <si>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</si>
  <si>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</si>
  <si>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</si>
  <si>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</si>
  <si>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</si>
  <si>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</si>
  <si>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</si>
  <si>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</si>
  <si>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</si>
  <si>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</si>
  <si>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</si>
  <si>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</si>
  <si>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</si>
  <si>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</si>
  <si>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</si>
  <si>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</si>
  <si>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</si>
  <si>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</si>
  <si>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</si>
  <si>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</si>
  <si>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</si>
  <si>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</si>
  <si>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</si>
  <si>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</si>
  <si>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</si>
  <si>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</si>
  <si>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</si>
  <si>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</si>
  <si>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</si>
  <si>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</si>
  <si>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</si>
  <si>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</si>
  <si>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</si>
  <si>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</si>
  <si>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</si>
  <si>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</si>
  <si>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</si>
  <si>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</si>
  <si>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</si>
  <si>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</si>
  <si>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</si>
  <si>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</si>
  <si>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</si>
  <si>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</si>
  <si>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</si>
  <si>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</si>
  <si>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</si>
  <si>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</si>
  <si>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</si>
  <si>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</si>
  <si>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</si>
  <si>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</si>
  <si>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</si>
  <si>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</si>
  <si>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</si>
  <si>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</si>
  <si>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</si>
  <si>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</si>
  <si>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</si>
  <si>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</si>
  <si>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</si>
  <si>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</si>
  <si>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</si>
  <si>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</si>
  <si>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</si>
  <si>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</si>
  <si>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</si>
  <si>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</si>
  <si>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</si>
  <si>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</si>
  <si>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</si>
  <si>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</si>
  <si>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</si>
  <si>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</si>
  <si>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</si>
  <si>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</si>
  <si>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</si>
  <si>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</si>
  <si>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</si>
  <si>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</si>
  <si>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</si>
  <si>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</si>
  <si>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</si>
  <si>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</si>
  <si>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</si>
  <si>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</si>
  <si>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</si>
  <si>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</si>
  <si>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</si>
  <si>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</si>
  <si>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</si>
  <si>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</si>
  <si>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</si>
  <si>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</si>
  <si>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</si>
  <si>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</si>
  <si>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</si>
  <si>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</si>
  <si>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</si>
  <si>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</si>
  <si>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</si>
  <si>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</si>
  <si>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</si>
  <si>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</si>
  <si>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</si>
  <si>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</si>
  <si>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</si>
  <si>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</si>
  <si>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</si>
  <si>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</si>
  <si>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</si>
  <si>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</si>
  <si>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</si>
  <si>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</si>
  <si>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</si>
  <si>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</si>
  <si>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</si>
  <si>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</si>
  <si>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</si>
  <si>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</si>
  <si>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</si>
  <si>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</si>
  <si>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</si>
  <si>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</si>
  <si>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</si>
  <si>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</si>
  <si>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</si>
  <si>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</si>
  <si>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</si>
  <si>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</si>
  <si>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</si>
  <si>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</si>
  <si>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</si>
  <si>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</si>
  <si>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</si>
  <si>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</si>
  <si>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</si>
  <si>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</si>
  <si>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</si>
  <si>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</si>
  <si>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</si>
  <si>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</si>
  <si>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</si>
  <si>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</si>
  <si>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</si>
  <si>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</si>
  <si>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</si>
  <si>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</si>
  <si>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</si>
  <si>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</si>
  <si>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</si>
  <si>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</si>
  <si>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</si>
  <si>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</si>
  <si>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</si>
  <si>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</si>
  <si>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</si>
  <si>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</si>
  <si>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</si>
  <si>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</si>
  <si>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</si>
  <si>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</si>
  <si>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</si>
  <si>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</si>
  <si>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</si>
  <si>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</si>
  <si>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</si>
  <si>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</si>
  <si>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</si>
  <si>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</si>
  <si>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</si>
  <si>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</si>
  <si>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</si>
  <si>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</si>
  <si>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</si>
  <si>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</si>
  <si>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</si>
  <si>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</si>
  <si>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</si>
  <si>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</si>
  <si>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</si>
  <si>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</si>
  <si>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</si>
  <si>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</si>
  <si>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</si>
  <si>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</si>
  <si>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</si>
  <si>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</si>
  <si>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</si>
  <si>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</si>
  <si>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</si>
  <si>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</si>
  <si>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</si>
  <si>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</si>
  <si>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</si>
  <si>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</si>
  <si>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</si>
  <si>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</si>
  <si>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</si>
  <si>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</si>
  <si>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</si>
  <si>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</si>
  <si>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</si>
  <si>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</si>
  <si>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</si>
  <si>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</si>
  <si>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</si>
  <si>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</si>
  <si>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</si>
  <si>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</si>
  <si>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</si>
  <si>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</si>
  <si>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</si>
  <si>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</si>
  <si>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</si>
  <si>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</si>
  <si>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</si>
  <si>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</si>
  <si>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</si>
  <si>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</si>
  <si>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</si>
  <si>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</si>
  <si>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</si>
  <si>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</si>
  <si>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</si>
  <si>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</si>
  <si>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</si>
  <si>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</si>
  <si>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</si>
  <si>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</si>
  <si>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</si>
  <si>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</si>
  <si>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</si>
  <si>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</si>
  <si>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</si>
  <si>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</si>
  <si>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</si>
  <si>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</si>
  <si>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</si>
  <si>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</si>
  <si>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</si>
  <si>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</si>
  <si>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</si>
  <si>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</si>
  <si>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</si>
  <si>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</si>
  <si>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</si>
  <si>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</si>
  <si>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</si>
  <si>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</si>
  <si>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</si>
  <si>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</si>
  <si>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</si>
  <si>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</si>
  <si>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</si>
  <si>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</si>
  <si>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</si>
  <si>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</si>
  <si>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</si>
  <si>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</si>
  <si>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</si>
  <si>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</si>
  <si>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</si>
  <si>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</si>
  <si>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</si>
  <si>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</si>
  <si>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</si>
  <si>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</si>
  <si>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</si>
  <si>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</si>
  <si>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</si>
  <si>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</si>
  <si>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</si>
  <si>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</si>
  <si>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</si>
  <si>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</si>
  <si>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</si>
  <si>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</si>
  <si>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</si>
  <si>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</si>
  <si>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</si>
  <si>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</si>
  <si>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</si>
  <si>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</si>
  <si>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</si>
  <si>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</si>
  <si>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</si>
  <si>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</si>
  <si>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</si>
  <si>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</si>
  <si>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</si>
  <si>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</si>
  <si>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</si>
  <si>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</si>
  <si>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</si>
  <si>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</si>
  <si>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</si>
  <si>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</si>
  <si>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</si>
  <si>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</si>
  <si>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</si>
  <si>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</si>
  <si>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</si>
  <si>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</si>
  <si>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</si>
  <si>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</si>
  <si>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</si>
  <si>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</si>
  <si>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</si>
  <si>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</si>
  <si>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</si>
  <si>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</si>
  <si>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</si>
  <si>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</si>
  <si>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</si>
  <si>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</si>
  <si>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</si>
  <si>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</si>
  <si>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</si>
  <si>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</si>
  <si>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</si>
  <si>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</si>
  <si>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</si>
  <si>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</si>
  <si>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</si>
  <si>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</si>
  <si>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</si>
  <si>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</si>
  <si>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</si>
  <si>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</si>
  <si>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</si>
  <si>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</si>
  <si>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</si>
  <si>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</si>
  <si>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</si>
  <si>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</si>
  <si>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</si>
  <si>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</si>
  <si>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</si>
  <si>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</si>
  <si>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</si>
  <si>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</si>
  <si>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</si>
  <si>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</si>
  <si>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</si>
  <si>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</si>
  <si>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</si>
  <si>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</si>
  <si>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</si>
  <si>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</si>
  <si>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</si>
  <si>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</si>
  <si>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</si>
  <si>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</si>
  <si>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</si>
  <si>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</si>
  <si>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</si>
  <si>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</si>
  <si>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</si>
  <si>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</si>
  <si>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</si>
  <si>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</si>
  <si>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</si>
  <si>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</si>
  <si>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</si>
  <si>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</si>
  <si>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</si>
  <si>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</si>
  <si>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</si>
  <si>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</si>
  <si>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</si>
  <si>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</si>
  <si>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</si>
  <si>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</si>
  <si>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</si>
  <si>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</si>
  <si>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</si>
  <si>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</si>
  <si>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</si>
  <si>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</si>
  <si>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</si>
  <si>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</si>
  <si>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</si>
  <si>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</si>
  <si>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</si>
  <si>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</si>
  <si>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</si>
  <si>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</si>
  <si>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</si>
  <si>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</si>
  <si>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</si>
  <si>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</si>
  <si>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</si>
  <si>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</si>
  <si>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</si>
  <si>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</si>
  <si>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</si>
  <si>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</si>
  <si>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</si>
  <si>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</si>
  <si>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</si>
  <si>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</si>
  <si>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</si>
  <si>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</si>
  <si>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</si>
  <si>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</si>
  <si>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</si>
  <si>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</si>
  <si>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</si>
  <si>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</si>
  <si>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</si>
  <si>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</si>
  <si>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</si>
  <si>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</si>
  <si>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</si>
  <si>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</si>
  <si>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</si>
  <si>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</si>
  <si>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</si>
  <si>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</si>
  <si>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</si>
  <si>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</si>
  <si>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</si>
  <si>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</si>
  <si>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</si>
  <si>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</si>
  <si>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</si>
  <si>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</si>
  <si>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</si>
  <si>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</si>
  <si>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</si>
  <si>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</si>
  <si>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</si>
  <si>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</si>
  <si>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</si>
  <si>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</si>
  <si>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</si>
  <si>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</si>
  <si>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</si>
  <si>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</si>
  <si>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</si>
  <si>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</si>
  <si>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</si>
  <si>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</si>
  <si>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</si>
  <si>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</si>
  <si>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</si>
  <si>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</si>
  <si>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</si>
  <si>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</si>
  <si>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</si>
  <si>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</si>
  <si>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</si>
  <si>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</si>
  <si>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</si>
  <si>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</si>
  <si>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</si>
  <si>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</si>
  <si>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</si>
  <si>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</si>
  <si>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</si>
  <si>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</si>
  <si>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</si>
  <si>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</si>
  <si>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</si>
  <si>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</si>
  <si>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</si>
  <si>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</si>
  <si>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</si>
  <si>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</si>
  <si>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</si>
  <si>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</si>
  <si>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</si>
  <si>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</si>
  <si>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</si>
  <si>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</si>
  <si>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</si>
  <si>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</si>
  <si>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</si>
  <si>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</si>
  <si>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</si>
  <si>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</si>
  <si>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</si>
  <si>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</si>
  <si>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</si>
  <si>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</si>
  <si>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</si>
  <si>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</si>
  <si>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</si>
  <si>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</si>
  <si>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</si>
  <si>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</si>
  <si>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</si>
  <si>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</si>
  <si>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</si>
  <si>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</si>
  <si>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</si>
  <si>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</si>
  <si>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</si>
  <si>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</si>
  <si>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</si>
  <si>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</si>
  <si>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</si>
  <si>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</si>
  <si>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</si>
  <si>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</si>
  <si>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</si>
  <si>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</si>
  <si>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</si>
  <si>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</si>
  <si>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</si>
  <si>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</si>
  <si>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</si>
  <si>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</si>
  <si>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</si>
  <si>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</si>
  <si>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</si>
  <si>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</si>
  <si>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</si>
  <si>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</si>
  <si>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</si>
  <si>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</si>
  <si>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</si>
  <si>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</si>
  <si>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</si>
  <si>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</si>
  <si>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</si>
  <si>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</si>
  <si>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</si>
  <si>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</si>
  <si>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</si>
  <si>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</si>
  <si>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</si>
  <si>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</si>
  <si>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</si>
  <si>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</si>
  <si>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</si>
  <si>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</si>
  <si>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</si>
  <si>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</si>
  <si>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</si>
  <si>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</si>
  <si>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</si>
  <si>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</si>
  <si>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</si>
  <si>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</si>
  <si>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</si>
  <si>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</si>
  <si>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</si>
  <si>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</si>
  <si>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</si>
  <si>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</si>
  <si>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</si>
  <si>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</si>
  <si>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</si>
  <si>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</si>
  <si>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</si>
  <si>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</si>
  <si>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</si>
  <si>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</si>
  <si>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</si>
  <si>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</si>
  <si>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</si>
  <si>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</si>
  <si>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</si>
  <si>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</si>
  <si>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</si>
  <si>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</si>
  <si>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</si>
  <si>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</si>
  <si>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</si>
  <si>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</si>
  <si>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</si>
  <si>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</si>
  <si>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</si>
  <si>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</si>
  <si>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</si>
  <si>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</si>
  <si>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</si>
  <si>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</si>
  <si>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</si>
  <si>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</si>
  <si>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</si>
  <si>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</si>
  <si>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</si>
  <si>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</si>
  <si>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</si>
  <si>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</si>
  <si>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</si>
  <si>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</si>
  <si>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</si>
  <si>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</si>
  <si>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</si>
  <si>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</si>
  <si>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</si>
  <si>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</si>
  <si>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</si>
  <si>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</si>
  <si>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</si>
  <si>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</si>
  <si>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</si>
  <si>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</si>
  <si>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</si>
  <si>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</si>
  <si>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</si>
  <si>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</si>
  <si>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</si>
  <si>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</si>
  <si>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</si>
  <si>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</si>
  <si>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</si>
  <si>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</si>
  <si>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</si>
  <si>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</si>
  <si>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</si>
  <si>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</si>
  <si>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</si>
  <si>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</si>
  <si>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</si>
  <si>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</si>
  <si>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</si>
  <si>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</si>
  <si>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</si>
  <si>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</si>
  <si>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</si>
  <si>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</si>
  <si>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</si>
  <si>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</si>
  <si>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</si>
  <si>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</si>
  <si>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</si>
  <si>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</si>
  <si>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</si>
  <si>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</si>
  <si>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</si>
  <si>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</si>
  <si>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</si>
  <si>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</si>
  <si>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</si>
  <si>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</si>
  <si>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</si>
  <si>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</si>
  <si>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</si>
  <si>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</si>
  <si>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</si>
  <si>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</si>
  <si>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</si>
  <si>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</si>
  <si>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</si>
  <si>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</si>
  <si>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</si>
  <si>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</si>
  <si>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</si>
  <si>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</si>
  <si>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</si>
  <si>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</si>
  <si>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</si>
  <si>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</si>
  <si>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</si>
  <si>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</si>
  <si>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</si>
  <si>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</si>
  <si>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</si>
  <si>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</si>
  <si>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</si>
  <si>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</si>
  <si>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</si>
  <si>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</si>
  <si>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</si>
  <si>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</si>
  <si>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</si>
  <si>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</si>
  <si>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</si>
  <si>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</si>
  <si>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</si>
  <si>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</si>
  <si>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</si>
  <si>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</si>
  <si>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</si>
  <si>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</si>
  <si>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</si>
  <si>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</si>
  <si>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</si>
  <si>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</si>
  <si>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</si>
  <si>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</si>
  <si>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</si>
  <si>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</si>
  <si>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</si>
  <si>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</si>
  <si>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</si>
  <si>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</si>
  <si>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</si>
  <si>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</si>
  <si>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</si>
  <si>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</si>
  <si>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</si>
  <si>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</si>
  <si>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</si>
  <si>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</si>
  <si>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</si>
  <si>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</si>
  <si>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</si>
  <si>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</si>
  <si>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</si>
  <si>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</si>
  <si>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</si>
  <si>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</si>
  <si>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</si>
  <si>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</si>
  <si>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</si>
  <si>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</si>
  <si>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</si>
  <si>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</si>
  <si>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</si>
  <si>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</si>
  <si>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</si>
  <si>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</si>
  <si>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</si>
  <si>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</si>
  <si>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</si>
  <si>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</si>
  <si>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</si>
  <si>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</si>
  <si>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</si>
  <si>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</si>
  <si>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</si>
  <si>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</si>
  <si>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</si>
  <si>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</si>
  <si>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</si>
  <si>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</si>
  <si>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</si>
  <si>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</si>
  <si>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</si>
  <si>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</si>
  <si>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</si>
  <si>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</si>
  <si>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</si>
  <si>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</si>
  <si>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</si>
  <si>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</si>
  <si>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</si>
  <si>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</si>
  <si>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</si>
  <si>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</si>
  <si>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</si>
  <si>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</si>
  <si>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</si>
  <si>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</si>
  <si>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</si>
  <si>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</si>
  <si>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</si>
  <si>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</si>
  <si>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</si>
  <si>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</si>
  <si>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</si>
  <si>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</si>
  <si>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</si>
  <si>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</si>
  <si>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</si>
  <si>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</si>
  <si>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</si>
  <si>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</si>
  <si>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</si>
  <si>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</si>
  <si>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</si>
  <si>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</si>
  <si>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</si>
  <si>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</si>
  <si>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</si>
  <si>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</si>
  <si>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</si>
  <si>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</si>
  <si>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</si>
  <si>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</si>
  <si>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</si>
  <si>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</si>
  <si>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</si>
  <si>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</si>
  <si>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</si>
  <si>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</si>
  <si>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</si>
  <si>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</si>
  <si>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</si>
  <si>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</si>
  <si>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</si>
  <si>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</si>
  <si>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</si>
  <si>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</si>
  <si>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</si>
  <si>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</si>
  <si>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</si>
  <si>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</si>
  <si>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</si>
  <si>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</si>
  <si>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</si>
  <si>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</si>
  <si>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</si>
  <si>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</si>
  <si>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</si>
  <si>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</si>
  <si>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</si>
  <si>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</si>
  <si>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</si>
  <si>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</si>
  <si>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</si>
  <si>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</si>
  <si>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</si>
  <si>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</si>
  <si>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</si>
  <si>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</si>
  <si>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</si>
  <si>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</si>
  <si>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</si>
  <si>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</si>
  <si>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</si>
  <si>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</si>
  <si>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</si>
  <si>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</si>
  <si>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</si>
  <si>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</si>
  <si>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</si>
  <si>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</si>
  <si>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</si>
  <si>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</si>
  <si>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</si>
  <si>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</si>
  <si>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</si>
  <si>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</si>
  <si>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</si>
  <si>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</si>
  <si>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</si>
  <si>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</si>
  <si>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</si>
  <si>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</si>
  <si>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</si>
  <si>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</si>
  <si>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</si>
  <si>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</si>
  <si>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</si>
  <si>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</si>
  <si>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</si>
  <si>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</si>
  <si>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</si>
  <si>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</si>
  <si>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</si>
  <si>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</si>
  <si>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</si>
  <si>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</si>
  <si>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</si>
  <si>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</si>
  <si>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</si>
  <si>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</si>
  <si>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</si>
  <si>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</si>
  <si>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</si>
  <si>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</si>
  <si>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</si>
  <si>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</si>
  <si>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</si>
  <si>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</si>
  <si>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</si>
  <si>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</si>
  <si>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</si>
  <si>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</si>
  <si>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</si>
  <si>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</si>
  <si>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</si>
  <si>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</si>
  <si>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</si>
  <si>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</si>
  <si>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</si>
  <si>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</si>
  <si>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</si>
  <si>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</si>
  <si>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</si>
  <si>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</si>
  <si>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</si>
  <si>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</si>
  <si>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</si>
  <si>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</si>
  <si>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</si>
  <si>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</si>
  <si>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</si>
  <si>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</si>
  <si>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</si>
  <si>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</si>
  <si>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</si>
  <si>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</si>
  <si>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</si>
  <si>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</si>
  <si>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</si>
  <si>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</si>
  <si>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</si>
  <si>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</si>
  <si>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</si>
  <si>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</si>
  <si>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</si>
  <si>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</si>
  <si>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</si>
  <si>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</si>
  <si>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</si>
  <si>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</si>
  <si>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</si>
  <si>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</si>
  <si>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</si>
  <si>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</si>
  <si>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</si>
  <si>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</si>
  <si>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</si>
  <si>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</si>
  <si>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</si>
  <si>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</si>
  <si>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</si>
  <si>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</si>
  <si>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</si>
  <si>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</si>
  <si>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</si>
  <si>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</si>
  <si>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</si>
  <si>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</si>
  <si>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</si>
  <si>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</si>
  <si>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</si>
  <si>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</si>
  <si>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</si>
  <si>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</si>
  <si>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</si>
  <si>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</si>
  <si>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</si>
  <si>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</si>
  <si>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</si>
  <si>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</si>
  <si>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</si>
  <si>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</si>
  <si>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</si>
  <si>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</si>
  <si>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</si>
  <si>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</si>
  <si>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</si>
  <si>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</si>
  <si>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</si>
  <si>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</si>
  <si>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</si>
  <si>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</si>
  <si>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</si>
  <si>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</si>
  <si>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</si>
  <si>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</si>
  <si>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</si>
  <si>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</si>
  <si>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</si>
  <si>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</si>
  <si>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</si>
  <si>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</si>
  <si>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</si>
  <si>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</si>
  <si>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</si>
  <si>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</si>
  <si>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</si>
  <si>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</si>
  <si>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</si>
  <si>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</si>
  <si>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</si>
  <si>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</si>
  <si>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</si>
  <si>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</si>
  <si>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</si>
  <si>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</si>
  <si>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</si>
  <si>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</si>
  <si>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</si>
  <si>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</si>
  <si>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</si>
  <si>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</si>
  <si>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</si>
  <si>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</si>
  <si>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</si>
  <si>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</si>
  <si>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</si>
  <si>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</si>
  <si>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</si>
  <si>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</si>
  <si>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</si>
  <si>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</si>
  <si>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</si>
  <si>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</si>
  <si>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</si>
  <si>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</si>
  <si>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</si>
  <si>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</si>
  <si>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</si>
  <si>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</si>
  <si>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</si>
  <si>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</si>
  <si>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</si>
  <si>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</si>
  <si>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</si>
  <si>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</si>
  <si>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</si>
  <si>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</si>
  <si>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</si>
  <si>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</si>
  <si>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</si>
  <si>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</si>
  <si>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</si>
  <si>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</si>
  <si>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</si>
  <si>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</si>
  <si>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</si>
  <si>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</si>
  <si>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</si>
  <si>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</si>
  <si>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</si>
  <si>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</si>
  <si>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</si>
  <si>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</si>
  <si>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</si>
  <si>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</si>
  <si>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</si>
  <si>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</si>
  <si>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</si>
  <si>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</si>
  <si>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</si>
  <si>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</si>
  <si>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</si>
  <si>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</si>
  <si>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</si>
  <si>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</si>
  <si>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</si>
  <si>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</si>
  <si>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</si>
  <si>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</si>
  <si>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</si>
  <si>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</si>
  <si>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</si>
  <si>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</si>
  <si>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</si>
  <si>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</si>
  <si>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</si>
  <si>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</si>
  <si>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</si>
  <si>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</si>
  <si>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</si>
  <si>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</si>
  <si>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</si>
  <si>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</si>
  <si>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</si>
  <si>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</si>
  <si>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</si>
  <si>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</si>
  <si>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</si>
  <si>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</si>
  <si>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</si>
  <si>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</si>
  <si>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</si>
  <si>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</si>
  <si>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</si>
  <si>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</si>
  <si>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</si>
  <si>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</si>
  <si>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</si>
  <si>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</si>
  <si>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</si>
  <si>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</si>
  <si>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</si>
  <si>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</si>
  <si>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</si>
  <si>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</si>
  <si>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</si>
  <si>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</si>
  <si>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</si>
  <si>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</si>
  <si>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</si>
  <si>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</si>
  <si>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</si>
  <si>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</si>
  <si>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</si>
  <si>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</si>
  <si>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</si>
  <si>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</si>
  <si>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</si>
  <si>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</si>
  <si>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</si>
  <si>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</si>
  <si>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</si>
  <si>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</si>
  <si>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</si>
  <si>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</si>
  <si>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</si>
  <si>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</si>
  <si>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</si>
  <si>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</si>
  <si>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</si>
  <si>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</si>
  <si>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</si>
  <si>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</si>
  <si>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</si>
  <si>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</si>
  <si>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</si>
  <si>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</si>
  <si>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</si>
  <si>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</si>
  <si>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</si>
  <si>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</si>
  <si>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</si>
  <si>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</si>
  <si>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</si>
  <si>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</si>
  <si>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</si>
  <si>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</si>
  <si>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</si>
  <si>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</si>
  <si>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</si>
  <si>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</si>
  <si>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</si>
  <si>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</si>
  <si>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</si>
  <si>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</si>
  <si>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</si>
  <si>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</si>
  <si>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</si>
  <si>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</si>
  <si>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</si>
  <si>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</si>
  <si>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</si>
  <si>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</si>
  <si>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</si>
  <si>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</si>
  <si>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</si>
  <si>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</si>
  <si>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</si>
  <si>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</si>
  <si>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</si>
  <si>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</si>
  <si>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</si>
  <si>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</si>
  <si>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</si>
  <si>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</si>
  <si>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</si>
  <si>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</si>
  <si>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</si>
  <si>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</si>
  <si>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</si>
  <si>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</si>
  <si>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</si>
  <si>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</si>
  <si>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</si>
  <si>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</si>
  <si>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</si>
  <si>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</si>
  <si>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</si>
  <si>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</si>
  <si>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</si>
  <si>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</si>
  <si>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</si>
  <si>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</si>
  <si>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</si>
  <si>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</si>
  <si>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</si>
  <si>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</si>
  <si>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</si>
  <si>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</si>
  <si>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</si>
  <si>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</si>
  <si>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</si>
  <si>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</si>
  <si>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</si>
  <si>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</si>
  <si>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</si>
  <si>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</si>
  <si>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</si>
  <si>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</si>
  <si>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</si>
  <si>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</si>
  <si>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</si>
  <si>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</si>
  <si>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</si>
  <si>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</si>
  <si>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</si>
  <si>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</si>
  <si>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</si>
  <si>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</si>
  <si>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</si>
  <si>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</si>
  <si>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</si>
  <si>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</si>
  <si>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</si>
  <si>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</si>
  <si>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</si>
  <si>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</si>
  <si>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</si>
  <si>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</si>
  <si>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</si>
  <si>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</si>
  <si>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</si>
  <si>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</si>
  <si>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</si>
  <si>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</si>
  <si>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</si>
  <si>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</si>
  <si>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</si>
  <si>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</si>
  <si>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</si>
  <si>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</si>
  <si>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</si>
  <si>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</si>
  <si>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</si>
  <si>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</si>
  <si>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</si>
  <si>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</si>
  <si>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</si>
  <si>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</si>
  <si>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</si>
  <si>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</si>
  <si>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</si>
  <si>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</si>
  <si>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</si>
  <si>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</si>
  <si>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</si>
  <si>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</si>
  <si>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</si>
  <si>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</si>
  <si>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</si>
  <si>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</si>
  <si>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</si>
  <si>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</si>
  <si>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</si>
  <si>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</si>
  <si>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</si>
  <si>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</si>
  <si>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</si>
  <si>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</si>
  <si>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</si>
  <si>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</si>
  <si>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</si>
  <si>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</si>
  <si>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</si>
  <si>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</si>
  <si>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</si>
  <si>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</si>
  <si>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</si>
  <si>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</si>
  <si>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</si>
  <si>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</si>
  <si>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</si>
  <si>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</si>
  <si>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</si>
  <si>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</si>
  <si>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</si>
  <si>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</si>
  <si>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</si>
  <si>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</si>
  <si>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</si>
  <si>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</si>
  <si>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</si>
  <si>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</si>
  <si>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</si>
  <si>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</si>
  <si>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</si>
  <si>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</si>
  <si>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</si>
  <si>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</si>
  <si>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</si>
  <si>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</si>
  <si>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</si>
  <si>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</si>
  <si>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</si>
  <si>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</si>
  <si>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</si>
  <si>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</si>
  <si>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</si>
  <si>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</si>
  <si>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</si>
  <si>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</si>
  <si>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</si>
  <si>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</si>
  <si>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</si>
  <si>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</si>
  <si>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</si>
  <si>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</si>
  <si>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</si>
  <si>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</si>
  <si>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</si>
  <si>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</si>
  <si>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</si>
  <si>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</si>
  <si>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</si>
  <si>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</si>
  <si>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</si>
  <si>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</si>
  <si>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</si>
  <si>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</si>
  <si>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</si>
  <si>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</si>
  <si>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</si>
  <si>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</si>
  <si>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</si>
  <si>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</si>
  <si>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</si>
  <si>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</si>
  <si>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</si>
  <si>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</si>
  <si>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</si>
  <si>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</si>
  <si>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</si>
  <si>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</si>
  <si>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</si>
  <si>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</si>
  <si>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</si>
  <si>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</si>
  <si>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</si>
  <si>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</si>
  <si>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</si>
  <si>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</si>
  <si>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</si>
  <si>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</si>
  <si>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</si>
  <si>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</si>
  <si>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</si>
  <si>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</si>
  <si>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</si>
  <si>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</si>
  <si>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</si>
  <si>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</si>
  <si>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</si>
  <si>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</si>
  <si>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</si>
  <si>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</si>
  <si>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</si>
  <si>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</si>
  <si>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</si>
  <si>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</si>
  <si>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</si>
  <si>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</si>
  <si>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</si>
  <si>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</si>
  <si>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</si>
  <si>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</si>
  <si>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</si>
  <si>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</si>
  <si>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</si>
  <si>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</si>
  <si>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</si>
  <si>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</si>
  <si>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</si>
  <si>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</si>
  <si>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</si>
  <si>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</si>
  <si>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</si>
  <si>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</si>
  <si>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</si>
  <si>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</si>
  <si>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</si>
  <si>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</si>
  <si>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</si>
  <si>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</si>
  <si>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</si>
  <si>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</si>
  <si>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</si>
  <si>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</si>
  <si>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</si>
  <si>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</si>
  <si>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</si>
  <si>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</si>
  <si>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</si>
  <si>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</si>
  <si>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</si>
  <si>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</si>
  <si>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</si>
  <si>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</si>
  <si>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</si>
  <si>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</si>
  <si>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</si>
  <si>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</si>
  <si>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</si>
  <si>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</si>
  <si>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</si>
  <si>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</si>
  <si>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</si>
  <si>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</si>
  <si>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</si>
  <si>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</si>
  <si>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</si>
  <si>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</si>
  <si>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</si>
  <si>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</si>
  <si>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</si>
  <si>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</si>
  <si>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</si>
  <si>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</si>
  <si>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</si>
  <si>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</si>
  <si>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</si>
  <si>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</si>
  <si>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</si>
  <si>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</si>
  <si>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</si>
  <si>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</si>
  <si>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</si>
  <si>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</si>
  <si>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</si>
  <si>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</si>
  <si>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</si>
  <si>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</si>
  <si>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</si>
  <si>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</si>
  <si>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</si>
  <si>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</si>
  <si>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</si>
  <si>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</si>
  <si>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</si>
  <si>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</si>
  <si>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</si>
  <si>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</si>
  <si>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</si>
  <si>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</si>
  <si>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</si>
  <si>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</si>
  <si>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</si>
  <si>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</si>
  <si>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</si>
  <si>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</si>
  <si>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</si>
  <si>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</si>
  <si>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</si>
  <si>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</si>
  <si>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</si>
  <si>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</si>
  <si>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</si>
  <si>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</si>
  <si>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</si>
  <si>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</si>
  <si>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</si>
  <si>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</si>
  <si>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</si>
  <si>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</si>
  <si>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</si>
  <si>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</si>
  <si>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</si>
  <si>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</si>
  <si>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</si>
  <si>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</si>
  <si>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</si>
  <si>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</si>
  <si>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</si>
  <si>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</si>
  <si>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</si>
  <si>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</si>
  <si>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</si>
  <si>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</si>
  <si>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</si>
  <si>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</si>
  <si>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</si>
  <si>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</si>
  <si>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</si>
  <si>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</si>
  <si>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</si>
  <si>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</si>
  <si>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</si>
  <si>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</si>
  <si>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</si>
  <si>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</si>
  <si>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</si>
  <si>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</si>
  <si>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</si>
  <si>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</si>
  <si>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</si>
  <si>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</si>
  <si>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</si>
  <si>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</si>
  <si>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</si>
  <si>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</si>
  <si>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</si>
  <si>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</si>
  <si>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</si>
  <si>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</si>
  <si>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</si>
  <si>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</si>
  <si>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</si>
  <si>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</si>
  <si>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</si>
  <si>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</si>
  <si>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</si>
  <si>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</si>
  <si>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</si>
  <si>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</si>
  <si>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</si>
  <si>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</si>
  <si>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</si>
  <si>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</si>
  <si>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</si>
  <si>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</si>
  <si>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</si>
  <si>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</si>
  <si>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</si>
  <si>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</si>
  <si>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</si>
  <si>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</si>
  <si>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</si>
  <si>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</si>
  <si>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</si>
  <si>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</si>
  <si>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</si>
  <si>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</si>
  <si>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</si>
  <si>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</si>
  <si>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</si>
  <si>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</si>
  <si>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</si>
  <si>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</si>
  <si>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</si>
  <si>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</si>
  <si>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</si>
  <si>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</si>
  <si>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</si>
  <si>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</si>
  <si>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</si>
  <si>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</si>
  <si>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</si>
  <si>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</si>
  <si>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</si>
  <si>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</si>
  <si>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</si>
  <si>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</si>
  <si>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</si>
  <si>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</si>
  <si>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</si>
  <si>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</si>
  <si>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</si>
  <si>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</si>
  <si>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</si>
  <si>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</si>
  <si>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</si>
  <si>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</si>
  <si>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</si>
  <si>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</si>
  <si>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</si>
  <si>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</si>
  <si>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</si>
  <si>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</si>
  <si>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</si>
  <si>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</si>
  <si>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</si>
  <si>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</si>
  <si>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</si>
  <si>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</si>
  <si>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</si>
  <si>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</si>
  <si>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</si>
  <si>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</si>
  <si>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</si>
  <si>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</si>
  <si>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</si>
  <si>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</si>
  <si>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</si>
  <si>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</si>
  <si>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</si>
  <si>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</si>
  <si>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</si>
  <si>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</si>
  <si>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</si>
  <si>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</si>
  <si>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</si>
  <si>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</si>
  <si>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</si>
  <si>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</si>
  <si>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</si>
  <si>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</si>
  <si>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</si>
  <si>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</si>
  <si>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</si>
  <si>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</si>
  <si>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</si>
  <si>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</si>
  <si>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</si>
  <si>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</si>
  <si>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</si>
  <si>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</si>
  <si>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</si>
  <si>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</si>
  <si>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</si>
  <si>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</si>
  <si>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</si>
  <si>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</si>
  <si>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</si>
  <si>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</si>
  <si>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</si>
  <si>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</si>
  <si>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</si>
  <si>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</si>
  <si>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</si>
  <si>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</si>
  <si>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</si>
  <si>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</si>
  <si>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</si>
  <si>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</si>
  <si>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</si>
  <si>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</si>
  <si>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</si>
  <si>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</si>
  <si>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</si>
  <si>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</si>
  <si>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</si>
  <si>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</si>
  <si>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</si>
  <si>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</si>
  <si>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</si>
  <si>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</si>
  <si>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</si>
  <si>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</si>
  <si>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</si>
  <si>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</si>
  <si>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</si>
  <si>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</si>
  <si>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</si>
  <si>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</si>
  <si>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</si>
  <si>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</si>
  <si>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</si>
  <si>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</si>
  <si>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</si>
  <si>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</si>
  <si>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</si>
  <si>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</si>
  <si>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</si>
  <si>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</si>
  <si>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</si>
  <si>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</si>
  <si>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</si>
  <si>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</si>
  <si>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</si>
  <si>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</si>
  <si>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</si>
  <si>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</si>
  <si>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</si>
  <si>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</si>
  <si>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</si>
  <si>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</si>
  <si>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</si>
  <si>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</si>
  <si>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</si>
  <si>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</si>
  <si>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</si>
  <si>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</si>
  <si>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</si>
  <si>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</si>
  <si>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</si>
  <si>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</si>
  <si>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</si>
  <si>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</si>
  <si>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</si>
  <si>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</si>
  <si>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</si>
  <si>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</si>
  <si>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</si>
  <si>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</si>
  <si>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</si>
  <si>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</si>
  <si>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</si>
  <si>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</si>
  <si>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</si>
  <si>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</si>
  <si>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</si>
  <si>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</si>
  <si>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</si>
  <si>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</si>
  <si>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</si>
  <si>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</si>
  <si>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</si>
  <si>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</si>
  <si>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</si>
  <si>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</si>
  <si>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</si>
  <si>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</si>
  <si>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</si>
  <si>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</si>
  <si>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</si>
  <si>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</si>
  <si>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</si>
  <si>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</si>
  <si>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</si>
  <si>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</si>
  <si>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</si>
  <si>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</si>
  <si>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</si>
  <si>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</si>
  <si>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</si>
  <si>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</si>
  <si>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</si>
  <si>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</si>
  <si>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</si>
  <si>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</si>
  <si>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</si>
  <si>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</si>
  <si>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</si>
  <si>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</si>
  <si>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</si>
  <si>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</si>
  <si>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</si>
  <si>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</si>
  <si>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</si>
  <si>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</si>
  <si>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</si>
  <si>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</si>
  <si>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</si>
  <si>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</si>
  <si>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</si>
  <si>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</si>
  <si>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</si>
  <si>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</si>
  <si>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</si>
  <si>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</si>
  <si>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</si>
  <si>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</si>
  <si>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</si>
  <si>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</si>
  <si>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</si>
  <si>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</si>
  <si>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</si>
  <si>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</si>
  <si>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</si>
  <si>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</si>
  <si>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</si>
  <si>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</si>
  <si>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</si>
  <si>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</si>
  <si>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</si>
  <si>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</si>
  <si>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</si>
  <si>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</si>
  <si>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</si>
  <si>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</si>
  <si>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</si>
  <si>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</si>
  <si>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</si>
  <si>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</si>
  <si>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</si>
  <si>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</si>
  <si>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</si>
  <si>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</si>
  <si>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</si>
  <si>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</si>
  <si>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</si>
  <si>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</si>
  <si>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</si>
  <si>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</si>
  <si>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</si>
  <si>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</si>
  <si>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</si>
  <si>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</si>
  <si>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</si>
  <si>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</si>
  <si>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</si>
  <si>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</si>
  <si>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</si>
  <si>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</si>
  <si>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</si>
  <si>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</si>
  <si>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</si>
  <si>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</si>
  <si>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</si>
  <si>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</si>
  <si>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</si>
  <si>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</si>
  <si>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</si>
  <si>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</si>
  <si>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</si>
  <si>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</si>
  <si>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</si>
  <si>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</si>
  <si>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</si>
  <si>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</si>
  <si>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</si>
  <si>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</si>
  <si>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</si>
  <si>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</si>
  <si>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</si>
  <si>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</si>
  <si>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</si>
  <si>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</si>
  <si>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</si>
  <si>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</si>
  <si>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</si>
  <si>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</si>
  <si>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</si>
  <si>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</si>
  <si>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</si>
  <si>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</si>
  <si>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</si>
  <si>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</si>
  <si>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</si>
  <si>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</si>
  <si>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</si>
  <si>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</si>
  <si>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</si>
  <si>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</si>
  <si>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</si>
  <si>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</si>
  <si>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</si>
  <si>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</si>
  <si>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</si>
  <si>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</si>
  <si>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</si>
  <si>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</si>
  <si>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</si>
  <si>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</si>
  <si>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</si>
  <si>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</si>
  <si>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</si>
  <si>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</si>
  <si>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</si>
  <si>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</si>
  <si>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</si>
  <si>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</si>
  <si>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</si>
  <si>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</si>
  <si>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</si>
  <si>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</si>
  <si>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</si>
  <si>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</si>
  <si>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</si>
  <si>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</si>
  <si>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</si>
  <si>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</si>
  <si>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</si>
  <si>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</si>
  <si>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</si>
  <si>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</si>
  <si>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</si>
  <si>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</si>
  <si>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</si>
  <si>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</si>
  <si>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</si>
  <si>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</si>
  <si>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</si>
  <si>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</si>
  <si>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</si>
  <si>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</si>
  <si>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</si>
  <si>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</si>
  <si>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</si>
  <si>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</si>
  <si>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</si>
  <si>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</si>
  <si>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</si>
  <si>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</si>
  <si>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</si>
  <si>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</si>
  <si>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</si>
  <si>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</si>
  <si>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</si>
  <si>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</si>
  <si>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</si>
  <si>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</si>
  <si>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</si>
  <si>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</si>
  <si>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</si>
  <si>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</si>
  <si>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</si>
  <si>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</si>
  <si>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</si>
  <si>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</si>
  <si>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</si>
  <si>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</si>
  <si>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</si>
  <si>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</si>
  <si>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</si>
  <si>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</si>
  <si>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</si>
  <si>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</si>
  <si>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</si>
  <si>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</si>
  <si>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</si>
  <si>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</si>
  <si>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</si>
  <si>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</si>
  <si>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</si>
  <si>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</si>
  <si>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</si>
  <si>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</si>
  <si>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</si>
  <si>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</si>
  <si>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</si>
  <si>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</si>
  <si>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</si>
  <si>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</si>
  <si>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</si>
  <si>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</si>
  <si>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</si>
  <si>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</si>
  <si>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</si>
  <si>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</si>
  <si>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</si>
  <si>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</si>
  <si>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</si>
  <si>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</si>
  <si>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</si>
  <si>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</si>
  <si>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</si>
  <si>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</si>
  <si>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</si>
  <si>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</si>
  <si>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</si>
  <si>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</si>
  <si>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</si>
  <si>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</si>
  <si>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</si>
  <si>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</si>
  <si>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</si>
  <si>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</si>
  <si>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</si>
  <si>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</si>
  <si>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</si>
  <si>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</si>
  <si>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</si>
  <si>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</si>
  <si>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</si>
  <si>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</si>
  <si>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</si>
  <si>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</si>
  <si>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</si>
  <si>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</si>
  <si>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</si>
  <si>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</si>
  <si>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</si>
  <si>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</si>
  <si>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</si>
  <si>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</si>
  <si>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</si>
  <si>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</si>
  <si>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</si>
  <si>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</si>
  <si>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</si>
  <si>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</si>
  <si>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</si>
  <si>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</si>
  <si>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</si>
  <si>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</si>
  <si>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</si>
  <si>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</si>
  <si>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</si>
  <si>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</si>
  <si>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</si>
  <si>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</si>
  <si>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</si>
  <si>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</si>
  <si>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</si>
  <si>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</si>
  <si>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</si>
  <si>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</si>
  <si>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</si>
  <si>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</si>
  <si>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</si>
  <si>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</si>
  <si>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</si>
  <si>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</si>
  <si>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</si>
  <si>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</si>
  <si>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</si>
  <si>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</si>
  <si>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</si>
  <si>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</si>
  <si>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</si>
  <si>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</si>
  <si>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</si>
  <si>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</si>
  <si>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</si>
  <si>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</si>
  <si>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</si>
  <si>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</si>
  <si>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</si>
  <si>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</si>
  <si>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</si>
  <si>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</si>
  <si>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</si>
  <si>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</si>
  <si>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</si>
  <si>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</si>
  <si>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</si>
  <si>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</si>
  <si>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</si>
  <si>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</si>
  <si>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</si>
  <si>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</si>
  <si>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</si>
  <si>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</si>
  <si>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</si>
  <si>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</si>
  <si>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</si>
  <si>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</si>
  <si>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</si>
  <si>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</si>
  <si>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</si>
  <si>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</si>
  <si>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</si>
  <si>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</si>
  <si>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</si>
  <si>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</si>
  <si>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</si>
  <si>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</si>
  <si>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</si>
  <si>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</si>
  <si>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</si>
  <si>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</si>
  <si>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</si>
  <si>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</si>
  <si>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</si>
  <si>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</si>
  <si>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</si>
  <si>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</si>
  <si>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</si>
  <si>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</si>
  <si>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</si>
  <si>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</si>
  <si>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</si>
  <si>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</si>
  <si>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</si>
  <si>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</si>
  <si>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</si>
  <si>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</si>
  <si>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</si>
  <si>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</si>
  <si>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</si>
  <si>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</si>
  <si>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</si>
  <si>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</si>
  <si>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</si>
  <si>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</si>
  <si>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</si>
  <si>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</si>
  <si>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</si>
  <si>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</si>
  <si>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</si>
  <si>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</si>
  <si>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</si>
  <si>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</si>
  <si>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</si>
  <si>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</si>
  <si>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</si>
  <si>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</si>
  <si>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</si>
  <si>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</si>
  <si>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</si>
  <si>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</si>
  <si>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</si>
  <si>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</si>
  <si>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</si>
  <si>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</si>
  <si>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</si>
  <si>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</si>
  <si>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</si>
  <si>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</si>
  <si>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</si>
  <si>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</si>
  <si>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</si>
  <si>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</si>
  <si>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</si>
  <si>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</si>
  <si>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</si>
  <si>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</si>
  <si>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</si>
  <si>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</si>
  <si>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</si>
  <si>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</si>
  <si>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</si>
  <si>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</si>
  <si>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</si>
  <si>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</si>
  <si>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</si>
  <si>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</si>
  <si>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</si>
  <si>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</si>
  <si>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</si>
  <si>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</si>
  <si>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</si>
  <si>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</si>
  <si>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</si>
  <si>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</si>
  <si>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</si>
  <si>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</si>
  <si>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</si>
  <si>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</si>
  <si>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</si>
  <si>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</si>
  <si>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</si>
  <si>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</si>
  <si>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</si>
  <si>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</si>
  <si>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</si>
  <si>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</si>
  <si>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</si>
  <si>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</si>
  <si>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</si>
  <si>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</si>
  <si>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</si>
  <si>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</si>
  <si>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</si>
  <si>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</si>
  <si>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</si>
  <si>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</si>
  <si>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</si>
  <si>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</si>
  <si>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</si>
  <si>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</si>
  <si>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</si>
  <si>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</si>
  <si>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</si>
  <si>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</si>
  <si>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</si>
  <si>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</si>
  <si>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</si>
  <si>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</si>
  <si>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</si>
  <si>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</si>
  <si>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</si>
  <si>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</si>
  <si>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</si>
  <si>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</si>
  <si>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</si>
  <si>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</si>
  <si>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</si>
  <si>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</si>
  <si>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</si>
  <si>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</si>
  <si>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</si>
  <si>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</si>
  <si>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</si>
  <si>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</si>
  <si>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</si>
  <si>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</si>
  <si>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</si>
  <si>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</si>
  <si>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</si>
  <si>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</si>
  <si>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</si>
  <si>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</si>
  <si>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</si>
  <si>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</si>
  <si>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</si>
  <si>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</si>
  <si>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</si>
  <si>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</si>
  <si>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</si>
  <si>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</si>
  <si>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</si>
  <si>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</si>
  <si>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</si>
  <si>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</si>
  <si>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</si>
  <si>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</si>
  <si>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</si>
  <si>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</si>
  <si>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</si>
  <si>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</si>
  <si>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</si>
  <si>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</si>
  <si>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</si>
  <si>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</si>
  <si>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</si>
  <si>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</si>
  <si>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</si>
  <si>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</si>
  <si>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</si>
  <si>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</si>
  <si>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</si>
  <si>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</si>
  <si>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</si>
  <si>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</si>
  <si>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</si>
  <si>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</si>
  <si>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</si>
  <si>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</si>
  <si>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</si>
  <si>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</si>
  <si>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</si>
  <si>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</si>
  <si>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</si>
  <si>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</si>
  <si>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</si>
  <si>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</si>
  <si>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</si>
  <si>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</si>
  <si>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</si>
  <si>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</si>
  <si>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</si>
  <si>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</si>
  <si>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</si>
  <si>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</si>
  <si>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</si>
  <si>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</si>
  <si>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</si>
  <si>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</si>
  <si>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</si>
  <si>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</si>
  <si>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</si>
  <si>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</si>
  <si>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</si>
  <si>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</si>
  <si>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</si>
  <si>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</si>
  <si>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</si>
  <si>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</si>
  <si>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</si>
  <si>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</si>
  <si>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</si>
  <si>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</si>
  <si>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</si>
  <si>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</si>
  <si>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</si>
  <si>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</si>
  <si>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</si>
  <si>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</si>
  <si>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</si>
  <si>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</si>
  <si>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</si>
  <si>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</si>
  <si>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</si>
  <si>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</si>
  <si>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</si>
  <si>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</si>
  <si>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</si>
  <si>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</si>
  <si>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</si>
  <si>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</si>
  <si>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</si>
  <si>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</si>
  <si>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</si>
  <si>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</si>
  <si>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</si>
  <si>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</si>
  <si>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</si>
  <si>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</si>
  <si>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</si>
  <si>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</si>
  <si>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</si>
  <si>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</si>
  <si>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</si>
  <si>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</si>
  <si>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</si>
  <si>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</si>
  <si>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</si>
  <si>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</si>
  <si>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</si>
  <si>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</si>
  <si>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</si>
  <si>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</si>
  <si>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</si>
  <si>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</si>
  <si>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</si>
  <si>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</si>
  <si>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</si>
  <si>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</si>
  <si>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</si>
  <si>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</si>
  <si>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</si>
  <si>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</si>
  <si>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</si>
  <si>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</si>
  <si>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</si>
  <si>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</si>
  <si>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</si>
  <si>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</si>
  <si>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</si>
  <si>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</si>
  <si>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</si>
  <si>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</si>
  <si>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</si>
  <si>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</si>
  <si>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</si>
  <si>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</si>
  <si>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</si>
  <si>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</si>
  <si>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</si>
  <si>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</si>
  <si>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</si>
  <si>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</si>
  <si>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</si>
  <si>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</si>
  <si>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</si>
  <si>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</si>
  <si>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</si>
  <si>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</si>
  <si>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</si>
  <si>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</si>
  <si>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</si>
  <si>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</si>
  <si>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</si>
  <si>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</si>
  <si>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</si>
  <si>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</si>
  <si>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</si>
  <si>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</si>
  <si>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</si>
  <si>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</si>
  <si>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</si>
  <si>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</si>
  <si>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</si>
  <si>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</si>
  <si>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</si>
  <si>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</si>
  <si>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</si>
  <si>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</si>
  <si>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</si>
  <si>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</si>
  <si>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</si>
  <si>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</si>
  <si>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</si>
  <si>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</si>
  <si>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</si>
  <si>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</si>
  <si>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</si>
  <si>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</si>
  <si>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</si>
  <si>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</si>
  <si>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</si>
  <si>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</si>
  <si>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</si>
  <si>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</si>
  <si>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</si>
  <si>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</si>
  <si>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</si>
  <si>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</si>
  <si>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</si>
  <si>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</si>
  <si>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</si>
  <si>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</si>
  <si>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</si>
  <si>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</si>
  <si>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</si>
  <si>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</si>
  <si>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</si>
  <si>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</si>
  <si>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</si>
  <si>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</si>
  <si>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</si>
  <si>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</si>
  <si>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</si>
  <si>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</si>
  <si>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</si>
  <si>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</si>
  <si>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</si>
  <si>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</si>
  <si>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</si>
  <si>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</si>
  <si>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</si>
  <si>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</si>
  <si>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</si>
  <si>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</si>
  <si>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</si>
  <si>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</si>
  <si>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</si>
  <si>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</si>
  <si>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</si>
  <si>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</si>
  <si>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</si>
  <si>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</si>
  <si>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</si>
  <si>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</si>
  <si>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</si>
  <si>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</si>
  <si>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</si>
  <si>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</si>
  <si>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</si>
  <si>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</si>
  <si>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</si>
  <si>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</si>
  <si>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</si>
  <si>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</si>
  <si>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</si>
  <si>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</si>
  <si>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</si>
  <si>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</si>
  <si>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</si>
  <si>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</si>
  <si>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</si>
  <si>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</si>
  <si>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</si>
  <si>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</si>
  <si>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</si>
  <si>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</si>
  <si>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</si>
  <si>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</si>
  <si>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</si>
  <si>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</si>
  <si>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</si>
  <si>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</si>
  <si>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</si>
  <si>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</si>
  <si>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</si>
  <si>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</si>
  <si>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</si>
  <si>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</si>
  <si>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</si>
  <si>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</si>
  <si>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</si>
  <si>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</si>
  <si>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</si>
  <si>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</si>
  <si>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</si>
  <si>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</si>
  <si>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</si>
  <si>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</si>
  <si>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</si>
  <si>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</si>
  <si>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</si>
  <si>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</si>
  <si>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</si>
  <si>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</si>
  <si>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</si>
  <si>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</si>
  <si>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</si>
  <si>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</si>
  <si>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</si>
  <si>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</si>
  <si>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</si>
  <si>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</si>
  <si>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</si>
  <si>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</si>
  <si>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</si>
  <si>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</si>
  <si>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</si>
  <si>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</si>
  <si>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</si>
  <si>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</si>
  <si>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</si>
  <si>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</si>
  <si>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</si>
  <si>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</si>
  <si>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</si>
  <si>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</si>
  <si>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</si>
  <si>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</si>
  <si>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</si>
  <si>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</si>
  <si>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</si>
  <si>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</si>
  <si>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</si>
  <si>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</si>
  <si>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</si>
  <si>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</si>
  <si>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</si>
  <si>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</si>
  <si>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</si>
  <si>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</si>
  <si>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</si>
  <si>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</si>
  <si>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</si>
  <si>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</si>
  <si>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</si>
  <si>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</si>
  <si>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</si>
  <si>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</si>
  <si>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</si>
  <si>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</si>
  <si>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</si>
  <si>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</si>
  <si>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</si>
  <si>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</si>
  <si>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</si>
  <si>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</si>
  <si>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</si>
  <si>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</si>
  <si>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</si>
  <si>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</si>
  <si>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</si>
  <si>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</si>
  <si>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</si>
  <si>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</si>
  <si>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</si>
  <si>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</si>
  <si>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</si>
  <si>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</si>
  <si>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</si>
  <si>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</si>
  <si>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</si>
  <si>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</si>
  <si>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</si>
  <si>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</si>
  <si>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</si>
  <si>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</si>
  <si>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</si>
  <si>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</si>
  <si>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</si>
  <si>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</si>
  <si>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</si>
  <si>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</si>
  <si>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</si>
  <si>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</si>
  <si>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</si>
  <si>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</si>
  <si>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</si>
  <si>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</si>
  <si>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</si>
  <si>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</si>
  <si>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</si>
  <si>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</si>
  <si>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</si>
  <si>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</si>
  <si>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</si>
  <si>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</si>
  <si>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</si>
  <si>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</si>
  <si>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</si>
  <si>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</si>
  <si>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</si>
  <si>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</si>
  <si>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</si>
  <si>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</si>
  <si>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</si>
  <si>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</si>
  <si>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</si>
  <si>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</si>
  <si>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</si>
  <si>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</si>
  <si>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</si>
  <si>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</si>
  <si>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</si>
  <si>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</si>
  <si>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</si>
  <si>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</si>
  <si>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</si>
  <si>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</si>
  <si>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</si>
  <si>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</si>
  <si>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</si>
  <si>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</si>
  <si>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</si>
  <si>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</si>
  <si>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</si>
  <si>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</si>
  <si>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</si>
  <si>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</si>
  <si>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</si>
  <si>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</si>
  <si>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</si>
  <si>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</si>
  <si>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</si>
  <si>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</si>
  <si>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</si>
  <si>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</si>
  <si>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</si>
  <si>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</si>
  <si>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</si>
  <si>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</si>
  <si>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</si>
  <si>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</si>
  <si>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</si>
  <si>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</si>
  <si>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</si>
  <si>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</si>
  <si>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</si>
  <si>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</si>
  <si>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</si>
  <si>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</si>
  <si>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</si>
  <si>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</si>
  <si>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</si>
  <si>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</si>
  <si>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</si>
  <si>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</si>
  <si>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</si>
  <si>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</si>
  <si>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</si>
  <si>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</si>
  <si>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</si>
  <si>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</si>
  <si>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</si>
  <si>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</si>
  <si>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</si>
  <si>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</si>
  <si>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</si>
  <si>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</si>
  <si>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</si>
  <si>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</si>
  <si>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</si>
  <si>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</si>
  <si>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</si>
  <si>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</si>
  <si>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</si>
  <si>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</si>
  <si>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</si>
  <si>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</si>
  <si>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</si>
  <si>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</si>
  <si>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</si>
  <si>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</si>
  <si>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</si>
  <si>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</si>
  <si>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</si>
  <si>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</si>
  <si>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</si>
  <si>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</si>
  <si>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</si>
  <si>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</si>
  <si>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</si>
  <si>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</si>
  <si>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</si>
  <si>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</si>
  <si>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</si>
  <si>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</si>
  <si>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</si>
  <si>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</si>
  <si>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</si>
  <si>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</si>
  <si>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</si>
  <si>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</si>
  <si>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</si>
  <si>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</si>
  <si>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</si>
  <si>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</si>
  <si>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</si>
  <si>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</si>
  <si>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</si>
  <si>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</si>
  <si>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</si>
  <si>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</si>
  <si>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</si>
  <si>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</si>
  <si>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</si>
  <si>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</si>
  <si>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</si>
  <si>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</si>
  <si>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</si>
  <si>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</si>
  <si>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</si>
  <si>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</si>
  <si>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</si>
  <si>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</si>
  <si>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</si>
  <si>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</si>
  <si>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</si>
  <si>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</si>
  <si>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</si>
  <si>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</si>
  <si>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</si>
  <si>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</si>
  <si>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</si>
  <si>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</si>
  <si>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</si>
  <si>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</si>
  <si>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</si>
  <si>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</si>
  <si>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</si>
  <si>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</si>
  <si>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</si>
  <si>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</si>
  <si>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</si>
  <si>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</si>
  <si>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</si>
  <si>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</si>
  <si>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</si>
  <si>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</si>
  <si>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</si>
  <si>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</si>
  <si>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</si>
  <si>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</si>
  <si>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</si>
  <si>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</si>
  <si>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</si>
  <si>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</si>
  <si>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</si>
  <si>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</si>
  <si>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</si>
  <si>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</si>
  <si>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</si>
  <si>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</si>
  <si>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</si>
  <si>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</si>
  <si>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</si>
  <si>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</si>
  <si>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</si>
  <si>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</si>
  <si>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</si>
  <si>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</si>
  <si>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</si>
  <si>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</si>
  <si>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</si>
  <si>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</si>
  <si>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</si>
  <si>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</si>
  <si>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</si>
  <si>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</si>
  <si>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</si>
  <si>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</si>
  <si>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</si>
  <si>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</si>
  <si>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</si>
  <si>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</si>
  <si>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</si>
  <si>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</si>
  <si>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</si>
  <si>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</si>
  <si>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</si>
  <si>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</si>
  <si>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</si>
  <si>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</si>
  <si>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</si>
  <si>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</si>
  <si>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</si>
  <si>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</si>
  <si>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</si>
  <si>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</si>
  <si>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</si>
  <si>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</si>
  <si>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</si>
  <si>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</si>
  <si>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</si>
  <si>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</si>
  <si>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</si>
  <si>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</si>
  <si>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</si>
  <si>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</si>
  <si>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</si>
  <si>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</si>
  <si>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</si>
  <si>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</si>
  <si>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</si>
  <si>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</si>
  <si>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</si>
  <si>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</si>
  <si>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</si>
  <si>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</si>
  <si>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</si>
  <si>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</si>
  <si>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</si>
  <si>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</si>
  <si>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</si>
  <si>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</si>
  <si>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</si>
  <si>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</si>
  <si>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</si>
  <si>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</si>
  <si>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</si>
  <si>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</si>
  <si>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</si>
  <si>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</si>
  <si>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</si>
  <si>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</si>
  <si>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</si>
  <si>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</si>
  <si>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</si>
  <si>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</si>
  <si>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</si>
  <si>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</si>
  <si>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</si>
  <si>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</si>
  <si>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</si>
  <si>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</si>
  <si>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</si>
  <si>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</si>
  <si>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</si>
  <si>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</si>
  <si>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</si>
  <si>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</si>
  <si>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</si>
  <si>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</si>
  <si>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</si>
  <si>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</si>
  <si>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</si>
  <si>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</si>
  <si>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</si>
  <si>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</si>
  <si>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</si>
  <si>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</si>
  <si>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</si>
  <si>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</si>
  <si>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</si>
  <si>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</si>
  <si>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</si>
  <si>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</si>
  <si>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</si>
  <si>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</si>
  <si>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</si>
  <si>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</si>
  <si>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</si>
  <si>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</si>
  <si>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</si>
  <si>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</si>
  <si>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</si>
  <si>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</si>
  <si>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</si>
  <si>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</si>
  <si>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</si>
  <si>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</si>
  <si>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</si>
  <si>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</si>
  <si>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</si>
  <si>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</si>
  <si>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</si>
  <si>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</si>
  <si>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</si>
  <si>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</si>
  <si>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</si>
  <si>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</si>
  <si>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</si>
  <si>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</si>
  <si>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</si>
  <si>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</si>
  <si>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</si>
  <si>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</si>
  <si>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</si>
  <si>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</si>
  <si>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</si>
  <si>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</si>
  <si>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</si>
  <si>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</si>
  <si>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</si>
  <si>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</si>
  <si>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</si>
  <si>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</si>
  <si>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</si>
  <si>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</si>
  <si>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</si>
  <si>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</si>
  <si>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</si>
  <si>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</si>
  <si>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</si>
  <si>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</si>
  <si>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</si>
  <si>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</si>
  <si>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</si>
  <si>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</si>
  <si>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</si>
  <si>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</si>
  <si>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</si>
  <si>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</si>
  <si>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</si>
  <si>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</si>
  <si>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</si>
  <si>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</si>
  <si>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</si>
  <si>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</si>
  <si>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</si>
  <si>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</si>
  <si>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</si>
  <si>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</si>
  <si>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</si>
  <si>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</si>
  <si>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</si>
  <si>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</si>
  <si>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</si>
  <si>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</si>
  <si>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</si>
  <si>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</si>
  <si>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</si>
  <si>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</si>
  <si>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</si>
  <si>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</si>
  <si>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</si>
  <si>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</si>
  <si>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</si>
  <si>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</si>
  <si>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</si>
  <si>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</si>
  <si>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</si>
  <si>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</si>
  <si>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</si>
  <si>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</si>
  <si>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</si>
  <si>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</si>
  <si>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</si>
  <si>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</si>
  <si>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</si>
  <si>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</si>
  <si>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</si>
  <si>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</si>
  <si>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</si>
  <si>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</si>
  <si>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</si>
  <si>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</si>
  <si>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</si>
  <si>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</si>
  <si>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</si>
  <si>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</si>
  <si>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</si>
  <si>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</si>
  <si>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</si>
  <si>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</si>
  <si>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</si>
  <si>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</si>
  <si>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</si>
  <si>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</si>
  <si>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</si>
  <si>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</si>
  <si>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</si>
  <si>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</si>
  <si>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</si>
  <si>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</si>
  <si>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</si>
  <si>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</si>
  <si>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</si>
  <si>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</si>
  <si>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</si>
  <si>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</si>
  <si>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</si>
  <si>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</si>
  <si>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</si>
  <si>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</si>
  <si>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</si>
  <si>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</si>
  <si>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</si>
  <si>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</si>
  <si>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</si>
  <si>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</si>
  <si>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</si>
  <si>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</si>
  <si>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</si>
  <si>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</si>
  <si>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</si>
  <si>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</si>
  <si>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</si>
  <si>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</si>
  <si>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</si>
  <si>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</si>
  <si>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</si>
  <si>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</si>
  <si>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</si>
  <si>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</si>
  <si>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</si>
  <si>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</si>
  <si>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</si>
  <si>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</si>
  <si>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</si>
  <si>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</si>
  <si>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</si>
  <si>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</si>
  <si>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</si>
  <si>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</si>
  <si>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</si>
  <si>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</si>
  <si>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</si>
  <si>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</si>
  <si>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</si>
  <si>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</si>
  <si>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</si>
  <si>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</si>
  <si>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</si>
  <si>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</si>
  <si>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</si>
  <si>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</si>
  <si>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</si>
  <si>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</si>
  <si>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</si>
  <si>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</si>
  <si>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</si>
  <si>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</si>
  <si>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</si>
  <si>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</si>
  <si>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</si>
  <si>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</si>
  <si>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</si>
  <si>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</si>
  <si>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</si>
  <si>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</si>
  <si>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</si>
  <si>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</si>
  <si>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</si>
  <si>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</si>
  <si>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</si>
  <si>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</si>
  <si>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</si>
  <si>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</si>
  <si>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</si>
  <si>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</si>
  <si>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</si>
  <si>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</si>
  <si>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</si>
  <si>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</si>
  <si>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</si>
  <si>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</si>
  <si>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</si>
  <si>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</si>
  <si>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</si>
  <si>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</si>
  <si>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</si>
  <si>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</si>
  <si>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</si>
  <si>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</si>
  <si>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</si>
  <si>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</si>
  <si>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</si>
  <si>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</si>
  <si>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</si>
  <si>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</si>
  <si>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</si>
  <si>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</si>
  <si>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</si>
  <si>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</si>
  <si>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</si>
  <si>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</si>
  <si>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</si>
  <si>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</si>
  <si>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</si>
  <si>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</si>
  <si>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</si>
  <si>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</si>
  <si>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</si>
  <si>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</si>
  <si>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</si>
  <si>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</si>
  <si>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</si>
  <si>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</si>
  <si>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</si>
  <si>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</si>
  <si>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</si>
  <si>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</si>
  <si>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</si>
  <si>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</si>
  <si>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</si>
  <si>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</si>
  <si>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</si>
  <si>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</si>
  <si>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</si>
  <si>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</si>
  <si>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</si>
  <si>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</si>
  <si>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</si>
  <si>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</si>
  <si>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</si>
  <si>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</si>
  <si>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</si>
  <si>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</si>
  <si>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</si>
  <si>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</si>
  <si>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</si>
  <si>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</si>
  <si>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</si>
  <si>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</si>
  <si>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</si>
  <si>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</si>
  <si>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</si>
  <si>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</si>
  <si>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</si>
  <si>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</si>
  <si>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</si>
  <si>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</si>
  <si>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</si>
  <si>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</si>
  <si>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</si>
  <si>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</si>
  <si>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</si>
  <si>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</si>
  <si>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</si>
  <si>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</si>
  <si>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</si>
  <si>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</si>
  <si>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</si>
  <si>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</si>
  <si>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</si>
  <si>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</si>
  <si>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</si>
  <si>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</si>
  <si>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</si>
  <si>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</si>
  <si>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</si>
  <si>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</si>
  <si>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</si>
  <si>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</si>
  <si>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</si>
  <si>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</si>
  <si>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</si>
  <si>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</si>
  <si>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</si>
  <si>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</si>
  <si>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</si>
  <si>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</si>
  <si>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</si>
  <si>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</si>
  <si>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</si>
  <si>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</si>
  <si>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</si>
  <si>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</si>
  <si>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</si>
  <si>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</si>
  <si>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</si>
  <si>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</si>
  <si>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</si>
  <si>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</si>
  <si>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</si>
  <si>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</si>
  <si>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</si>
  <si>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</si>
  <si>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</si>
  <si>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</si>
  <si>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</si>
  <si>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</si>
  <si>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</si>
  <si>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</si>
  <si>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</si>
  <si>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</si>
  <si>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</si>
  <si>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</si>
  <si>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</si>
  <si>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</si>
  <si>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</si>
  <si>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</si>
  <si>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</si>
  <si>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</si>
  <si>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</si>
  <si>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</si>
  <si>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</si>
  <si>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</si>
  <si>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</si>
  <si>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</si>
  <si>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</si>
  <si>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</si>
  <si>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</si>
  <si>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</si>
  <si>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</si>
  <si>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</si>
  <si>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</si>
  <si>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</si>
  <si>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</si>
  <si>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</si>
  <si>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</si>
  <si>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</si>
  <si>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</si>
  <si>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</si>
  <si>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</si>
  <si>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</si>
  <si>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</si>
  <si>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</si>
  <si>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</si>
  <si>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</si>
  <si>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</si>
  <si>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</si>
  <si>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</si>
  <si>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</si>
  <si>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</si>
  <si>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</si>
  <si>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</si>
  <si>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</si>
  <si>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</si>
  <si>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</si>
  <si>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</si>
  <si>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</si>
  <si>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</si>
  <si>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</si>
  <si>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</si>
  <si>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</si>
  <si>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</si>
  <si>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</si>
  <si>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</si>
  <si>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</si>
  <si>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</si>
  <si>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</si>
  <si>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</si>
  <si>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</si>
  <si>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</si>
  <si>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</si>
  <si>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</si>
  <si>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</si>
  <si>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</si>
  <si>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</si>
  <si>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</si>
  <si>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</si>
  <si>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</si>
  <si>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</si>
  <si>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</si>
  <si>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</si>
  <si>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</si>
  <si>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</si>
  <si>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</si>
  <si>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</si>
  <si>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</si>
  <si>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</si>
  <si>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</si>
  <si>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</si>
  <si>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</si>
  <si>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</si>
  <si>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</si>
  <si>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</si>
  <si>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</si>
  <si>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</si>
  <si>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</si>
  <si>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</si>
  <si>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</si>
  <si>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</si>
  <si>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</si>
  <si>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</si>
  <si>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</si>
  <si>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</si>
  <si>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</si>
  <si>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</si>
  <si>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</si>
  <si>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</si>
  <si>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</si>
  <si>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</si>
  <si>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</si>
  <si>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</si>
  <si>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</si>
  <si>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</si>
  <si>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</si>
  <si>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</si>
  <si>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</si>
  <si>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</si>
  <si>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</si>
  <si>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</si>
  <si>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</si>
  <si>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</si>
  <si>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</si>
  <si>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</si>
  <si>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</si>
  <si>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</si>
  <si>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</si>
  <si>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</si>
  <si>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</si>
  <si>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</si>
  <si>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</si>
  <si>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</si>
  <si>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</si>
  <si>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</si>
  <si>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</si>
  <si>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</si>
  <si>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</si>
  <si>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</si>
  <si>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</si>
  <si>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</si>
  <si>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</si>
  <si>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</si>
  <si>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</si>
  <si>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</si>
  <si>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</si>
  <si>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</si>
  <si>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</si>
  <si>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</si>
  <si>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</si>
  <si>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</si>
  <si>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</si>
  <si>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</si>
  <si>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</si>
  <si>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</si>
  <si>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</si>
  <si>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</si>
  <si>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</si>
  <si>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</si>
  <si>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</si>
  <si>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</si>
  <si>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</si>
  <si>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</si>
  <si>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</si>
  <si>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</si>
  <si>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</si>
  <si>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</si>
  <si>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</si>
  <si>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</si>
  <si>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</si>
  <si>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</si>
  <si>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</si>
  <si>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</si>
  <si>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</si>
  <si>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</si>
  <si>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</si>
  <si>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</si>
  <si>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</si>
  <si>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</si>
  <si>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</si>
  <si>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</si>
  <si>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</si>
  <si>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</si>
  <si>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</si>
  <si>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</si>
  <si>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</si>
  <si>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</si>
  <si>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</si>
  <si>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</si>
  <si>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</si>
  <si>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</si>
  <si>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</si>
  <si>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</si>
  <si>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</si>
  <si>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</si>
  <si>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</si>
  <si>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</si>
  <si>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</si>
  <si>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</si>
  <si>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</si>
  <si>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</si>
  <si>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</si>
  <si>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</si>
  <si>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</si>
  <si>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</si>
  <si>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</si>
  <si>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</si>
  <si>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</si>
  <si>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</si>
  <si>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</si>
  <si>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</si>
  <si>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</si>
  <si>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</si>
  <si>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</si>
  <si>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</si>
  <si>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</si>
  <si>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</si>
  <si>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</si>
  <si>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</si>
  <si>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</si>
  <si>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</si>
  <si>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</si>
  <si>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</si>
  <si>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</si>
  <si>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</si>
  <si>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</si>
  <si>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</si>
  <si>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</si>
  <si>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</si>
  <si>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</si>
  <si>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</si>
  <si>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</si>
  <si>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</si>
  <si>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</si>
  <si>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</si>
  <si>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</si>
  <si>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</si>
  <si>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</si>
  <si>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</si>
  <si>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</si>
  <si>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</si>
  <si>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</si>
  <si>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</si>
  <si>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</si>
  <si>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</si>
  <si>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</si>
  <si>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</si>
  <si>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</si>
  <si>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</si>
  <si>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</si>
  <si>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</si>
  <si>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</si>
  <si>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</si>
  <si>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</si>
  <si>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</si>
  <si>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</si>
  <si>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</si>
  <si>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</si>
  <si>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</si>
  <si>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</si>
  <si>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</si>
  <si>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</si>
  <si>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</si>
  <si>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</si>
  <si>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</si>
  <si>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</si>
  <si>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</si>
  <si>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</si>
  <si>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</si>
  <si>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</si>
  <si>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</si>
  <si>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</si>
  <si>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</si>
  <si>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</si>
  <si>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</si>
  <si>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</si>
  <si>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</si>
  <si>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</si>
  <si>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</si>
  <si>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</si>
  <si>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</si>
  <si>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</si>
  <si>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</si>
  <si>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</si>
  <si>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</si>
  <si>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</si>
  <si>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</si>
  <si>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</si>
  <si>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</si>
  <si>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</si>
  <si>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</si>
  <si>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</si>
  <si>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</si>
  <si>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</si>
  <si>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</si>
  <si>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</si>
  <si>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</si>
  <si>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</si>
  <si>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</si>
  <si>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</si>
  <si>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</si>
  <si>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</si>
  <si>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</si>
  <si>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</si>
  <si>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</si>
  <si>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</si>
  <si>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</si>
  <si>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</si>
  <si>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</si>
  <si>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</si>
  <si>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</si>
  <si>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</si>
  <si>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</si>
  <si>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</si>
  <si>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</si>
  <si>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</si>
  <si>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</si>
  <si>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</si>
  <si>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</si>
  <si>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</si>
  <si>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</si>
  <si>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</si>
  <si>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</si>
  <si>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</si>
  <si>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</si>
  <si>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</si>
  <si>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</si>
  <si>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</si>
  <si>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</si>
  <si>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</si>
  <si>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</si>
  <si>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</si>
  <si>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</si>
  <si>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</si>
  <si>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</si>
  <si>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</si>
  <si>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</si>
  <si>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</si>
  <si>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</si>
  <si>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</si>
  <si>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</si>
  <si>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</si>
  <si>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</si>
  <si>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</si>
  <si>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</si>
  <si>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</si>
  <si>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</si>
  <si>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</si>
  <si>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</si>
  <si>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</si>
  <si>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</si>
  <si>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</si>
  <si>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</si>
  <si>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</si>
  <si>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</si>
  <si>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</si>
  <si>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</si>
  <si>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</si>
  <si>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</si>
  <si>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</si>
  <si>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</si>
  <si>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</si>
  <si>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</si>
  <si>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</si>
  <si>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</si>
  <si>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</si>
  <si>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</si>
  <si>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</si>
  <si>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</si>
  <si>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</si>
  <si>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</si>
  <si>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</si>
  <si>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</si>
  <si>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</si>
  <si>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</si>
  <si>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</si>
  <si>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</si>
  <si>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</si>
  <si>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</si>
  <si>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</si>
  <si>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</si>
  <si>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</si>
  <si>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</si>
  <si>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</si>
  <si>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</si>
  <si>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</si>
  <si>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</si>
  <si>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</si>
  <si>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</si>
  <si>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</si>
  <si>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</si>
  <si>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</si>
  <si>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</si>
  <si>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</si>
  <si>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</si>
  <si>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</si>
  <si>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</si>
  <si>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</si>
  <si>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</si>
  <si>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</si>
  <si>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</si>
  <si>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</si>
  <si>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</si>
  <si>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</si>
  <si>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</si>
  <si>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</si>
  <si>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</si>
  <si>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</si>
  <si>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</si>
  <si>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</si>
  <si>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</si>
  <si>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</si>
  <si>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</si>
  <si>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</si>
  <si>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</si>
  <si>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</si>
  <si>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</si>
  <si>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</si>
  <si>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</si>
  <si>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</si>
  <si>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</si>
  <si>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</si>
  <si>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</si>
  <si>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</si>
  <si>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</si>
  <si>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</si>
  <si>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</si>
  <si>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</si>
  <si>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</si>
  <si>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</si>
  <si>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</si>
  <si>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</si>
  <si>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</si>
  <si>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</si>
  <si>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</si>
  <si>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</si>
  <si>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</si>
  <si>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</si>
  <si>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</si>
  <si>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</si>
  <si>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</si>
  <si>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</si>
  <si>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</si>
  <si>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</si>
  <si>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</si>
  <si>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</si>
  <si>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</si>
  <si>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</si>
  <si>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</si>
  <si>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</si>
  <si>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</si>
  <si>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</si>
  <si>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</si>
  <si>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</si>
  <si>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</si>
  <si>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</si>
  <si>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</si>
  <si>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</si>
  <si>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</si>
  <si>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</si>
  <si>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</si>
  <si>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</si>
  <si>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</si>
  <si>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</si>
  <si>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</si>
  <si>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</si>
  <si>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</si>
  <si>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</si>
  <si>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</si>
  <si>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</si>
  <si>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</si>
  <si>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</si>
  <si>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</si>
  <si>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</si>
  <si>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</si>
  <si>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</si>
  <si>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</si>
  <si>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</si>
  <si>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</si>
  <si>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</si>
  <si>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</si>
  <si>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</si>
  <si>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</si>
  <si>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</si>
  <si>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</si>
  <si>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</si>
  <si>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</si>
  <si>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</si>
  <si>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</si>
  <si>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</si>
  <si>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</si>
  <si>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</si>
  <si>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</si>
  <si>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</si>
  <si>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</si>
  <si>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</si>
  <si>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</si>
  <si>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</si>
  <si>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</si>
  <si>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</si>
  <si>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</si>
  <si>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</si>
  <si>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</si>
  <si>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</si>
  <si>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</si>
  <si>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</si>
  <si>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</si>
  <si>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</si>
  <si>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</si>
  <si>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</si>
  <si>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</si>
  <si>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</si>
  <si>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</si>
  <si>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</si>
  <si>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</si>
  <si>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</si>
  <si>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</si>
  <si>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</si>
  <si>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</si>
  <si>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</si>
  <si>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</si>
  <si>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</si>
  <si>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</si>
  <si>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</si>
  <si>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</si>
  <si>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</si>
  <si>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</si>
  <si>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</si>
  <si>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</si>
  <si>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</si>
  <si>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</si>
  <si>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</si>
  <si>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</si>
  <si>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</si>
  <si>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</si>
  <si>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</si>
  <si>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</si>
  <si>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</si>
  <si>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</si>
  <si>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</si>
  <si>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</si>
  <si>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</si>
  <si>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</si>
  <si>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</si>
  <si>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</si>
  <si>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</si>
  <si>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</si>
  <si>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</si>
  <si>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</si>
  <si>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</si>
  <si>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</si>
  <si>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</si>
  <si>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</si>
  <si>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</si>
  <si>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</si>
  <si>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</si>
  <si>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</si>
  <si>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</si>
  <si>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</si>
  <si>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</si>
  <si>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</si>
  <si>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</si>
  <si>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</si>
  <si>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</si>
  <si>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</si>
  <si>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</si>
  <si>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</si>
  <si>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</si>
  <si>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</si>
  <si>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</si>
  <si>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</si>
  <si>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</si>
  <si>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</si>
  <si>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</si>
  <si>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</si>
  <si>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</si>
  <si>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</si>
  <si>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</si>
  <si>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</si>
  <si>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</si>
  <si>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</si>
  <si>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</si>
  <si>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</si>
  <si>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</si>
  <si>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</si>
  <si>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</si>
  <si>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</si>
  <si>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</si>
  <si>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</si>
  <si>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</si>
  <si>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</si>
  <si>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</si>
  <si>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</si>
  <si>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</si>
  <si>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</si>
  <si>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</si>
  <si>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</si>
  <si>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</si>
  <si>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</si>
  <si>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</si>
  <si>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</si>
  <si>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</si>
  <si>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</si>
  <si>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</si>
  <si>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</si>
  <si>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</si>
  <si>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</si>
  <si>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</si>
  <si>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</si>
  <si>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</si>
  <si>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</si>
  <si>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</si>
  <si>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</si>
  <si>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</si>
  <si>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</si>
  <si>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</si>
  <si>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</si>
  <si>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</si>
  <si>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</si>
  <si>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</si>
  <si>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</si>
  <si>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</si>
  <si>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</si>
  <si>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</si>
  <si>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</si>
  <si>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</si>
  <si>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</si>
  <si>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</si>
  <si>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</si>
  <si>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</si>
  <si>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</si>
  <si>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</si>
  <si>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</si>
  <si>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</si>
  <si>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</si>
  <si>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</si>
  <si>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</si>
  <si>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</si>
  <si>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</si>
  <si>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</si>
  <si>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</si>
  <si>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</si>
  <si>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</si>
  <si>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</si>
  <si>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</si>
  <si>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</si>
  <si>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</si>
  <si>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</si>
  <si>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</si>
  <si>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</si>
  <si>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</si>
  <si>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</si>
  <si>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</si>
  <si>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</si>
  <si>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</si>
  <si>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</si>
  <si>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</si>
  <si>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</si>
  <si>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</si>
  <si>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</si>
  <si>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</si>
  <si>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</si>
  <si>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</si>
  <si>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</si>
  <si>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</si>
  <si>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</si>
  <si>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</si>
  <si>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</si>
  <si>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</si>
  <si>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</si>
  <si>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</si>
  <si>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</si>
  <si>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</si>
  <si>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</si>
  <si>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</si>
  <si>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</si>
  <si>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</si>
  <si>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</si>
  <si>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</si>
  <si>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</si>
  <si>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</si>
  <si>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</si>
  <si>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</si>
  <si>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</si>
  <si>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</si>
  <si>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</si>
  <si>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</si>
  <si>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</si>
  <si>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</si>
  <si>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</si>
  <si>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</si>
  <si>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</si>
  <si>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</si>
  <si>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</si>
  <si>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</si>
  <si>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</si>
  <si>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</si>
  <si>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</si>
  <si>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</si>
  <si>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</si>
  <si>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</si>
  <si>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</si>
  <si>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</si>
  <si>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</si>
  <si>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</si>
  <si>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</si>
  <si>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</si>
  <si>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</si>
  <si>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</si>
  <si>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</si>
  <si>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</si>
  <si>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</si>
  <si>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</si>
  <si>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</si>
  <si>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</si>
  <si>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</si>
  <si>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</si>
  <si>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</si>
  <si>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</si>
  <si>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</si>
  <si>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</si>
  <si>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</si>
  <si>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</si>
  <si>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</si>
  <si>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</si>
  <si>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</si>
  <si>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</si>
  <si>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</si>
  <si>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</si>
  <si>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</si>
  <si>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</si>
  <si>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</si>
  <si>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</si>
  <si>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</si>
  <si>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</si>
  <si>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</si>
  <si>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</si>
  <si>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</si>
  <si>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</si>
  <si>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</si>
  <si>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</si>
  <si>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</si>
  <si>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</si>
  <si>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</si>
  <si>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</si>
  <si>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</si>
  <si>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</si>
  <si>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</si>
  <si>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</si>
  <si>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</si>
  <si>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</si>
  <si>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</si>
  <si>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</si>
  <si>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</si>
  <si>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</si>
  <si>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</si>
  <si>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</si>
  <si>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</si>
  <si>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</si>
  <si>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</si>
  <si>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</si>
  <si>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</si>
  <si>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</si>
  <si>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</si>
  <si>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</si>
  <si>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</si>
  <si>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</si>
  <si>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</si>
  <si>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</si>
  <si>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</si>
  <si>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</si>
  <si>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</si>
  <si>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</si>
  <si>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</si>
  <si>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</si>
  <si>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</si>
  <si>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</si>
  <si>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</si>
  <si>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</si>
  <si>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</si>
  <si>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</si>
  <si>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</si>
  <si>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</si>
  <si>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</si>
  <si>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</si>
  <si>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</si>
  <si>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</si>
  <si>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</si>
  <si>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</si>
  <si>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</si>
  <si>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</si>
  <si>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</si>
  <si>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</si>
  <si>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</si>
  <si>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</si>
  <si>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</si>
  <si>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</si>
  <si>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</si>
  <si>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</si>
  <si>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</si>
  <si>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</si>
  <si>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</si>
  <si>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</si>
  <si>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</si>
  <si>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</si>
  <si>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</si>
  <si>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</si>
  <si>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</si>
  <si>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</si>
  <si>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</si>
  <si>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</si>
  <si>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</si>
  <si>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</si>
  <si>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</si>
  <si>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</si>
  <si>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</si>
  <si>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</si>
  <si>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</si>
  <si>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</si>
  <si>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</si>
  <si>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</si>
  <si>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</si>
  <si>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</si>
  <si>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</si>
  <si>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</si>
  <si>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</si>
  <si>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</si>
  <si>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</si>
  <si>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</si>
  <si>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</si>
  <si>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</si>
  <si>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</si>
  <si>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</si>
  <si>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</si>
  <si>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</si>
  <si>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</si>
  <si>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</si>
  <si>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</si>
  <si>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</si>
  <si>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</si>
  <si>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</si>
  <si>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</si>
  <si>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</si>
  <si>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</si>
  <si>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</si>
  <si>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</si>
  <si>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</si>
  <si>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</si>
  <si>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</si>
  <si>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</si>
  <si>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</si>
  <si>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</si>
  <si>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</si>
  <si>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</si>
  <si>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</si>
  <si>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</si>
  <si>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</si>
  <si>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</si>
  <si>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</si>
  <si>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</si>
  <si>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</si>
  <si>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</si>
  <si>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</si>
  <si>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</si>
  <si>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</si>
  <si>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</si>
  <si>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</si>
  <si>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</si>
  <si>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</si>
  <si>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</si>
  <si>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</si>
  <si>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</si>
  <si>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</si>
  <si>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</si>
  <si>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</si>
  <si>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</si>
  <si>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</si>
  <si>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</si>
  <si>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</si>
  <si>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</si>
  <si>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</si>
  <si>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</si>
  <si>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</si>
  <si>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</si>
  <si>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</si>
  <si>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</si>
  <si>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</si>
  <si>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</si>
  <si>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</si>
  <si>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</si>
  <si>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</si>
  <si>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</si>
  <si>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</si>
  <si>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</si>
  <si>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</si>
  <si>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</si>
  <si>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</si>
  <si>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</si>
  <si>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</si>
  <si>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</si>
  <si>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</si>
  <si>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</si>
  <si>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</si>
  <si>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</si>
  <si>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</si>
  <si>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</si>
  <si>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</si>
  <si>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</si>
  <si>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</si>
  <si>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</si>
  <si>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</si>
  <si>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</si>
  <si>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</si>
  <si>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</si>
  <si>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</si>
  <si>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</si>
  <si>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</si>
  <si>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</si>
  <si>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</si>
  <si>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</si>
  <si>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</si>
  <si>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</si>
  <si>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</si>
  <si>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</si>
  <si>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</si>
  <si>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</si>
  <si>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</si>
  <si>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</si>
  <si>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</si>
  <si>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</si>
  <si>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</si>
  <si>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</si>
  <si>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</si>
  <si>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</si>
  <si>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</si>
  <si>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</si>
  <si>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</si>
  <si>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</si>
  <si>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</si>
  <si>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</si>
  <si>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</si>
  <si>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</si>
  <si>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</si>
  <si>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</si>
  <si>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</si>
  <si>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</si>
  <si>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</si>
  <si>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</si>
  <si>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</si>
  <si>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</si>
  <si>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</si>
  <si>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</si>
  <si>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</si>
  <si>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</si>
  <si>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</si>
  <si>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</si>
  <si>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</si>
  <si>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</si>
  <si>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</si>
  <si>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</si>
  <si>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</si>
  <si>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</si>
  <si>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</si>
  <si>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</si>
  <si>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</si>
  <si>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</si>
  <si>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</si>
  <si>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</si>
  <si>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</si>
  <si>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</si>
  <si>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</si>
  <si>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</si>
  <si>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</si>
  <si>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</si>
  <si>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</si>
  <si>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</si>
  <si>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</si>
  <si>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</si>
  <si>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</si>
  <si>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</si>
  <si>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</si>
  <si>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</si>
  <si>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</si>
  <si>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</si>
  <si>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</si>
  <si>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</si>
  <si>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</si>
  <si>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</si>
  <si>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</si>
  <si>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</si>
  <si>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</si>
  <si>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</si>
  <si>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</si>
  <si>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</si>
  <si>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</si>
  <si>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</si>
  <si>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</si>
  <si>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</si>
  <si>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</si>
  <si>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</si>
  <si>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</si>
  <si>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</si>
  <si>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</si>
  <si>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</si>
  <si>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</si>
  <si>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</si>
  <si>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</si>
  <si>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</si>
  <si>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</si>
  <si>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</si>
  <si>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</si>
  <si>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</si>
  <si>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</si>
  <si>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</si>
  <si>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</si>
  <si>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</si>
  <si>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</si>
  <si>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</si>
  <si>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</si>
  <si>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</si>
  <si>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</si>
  <si>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</si>
  <si>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</si>
  <si>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</si>
  <si>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</si>
  <si>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</si>
  <si>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</si>
  <si>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</si>
  <si>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</si>
  <si>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</si>
  <si>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</si>
  <si>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</si>
  <si>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</si>
  <si>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</si>
  <si>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</si>
  <si>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</si>
  <si>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</si>
  <si>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</si>
  <si>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</si>
  <si>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</si>
  <si>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</si>
  <si>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</si>
  <si>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</si>
  <si>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</si>
  <si>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</si>
  <si>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</si>
  <si>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</si>
  <si>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</si>
  <si>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</si>
  <si>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</si>
  <si>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</si>
  <si>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</si>
  <si>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</si>
  <si>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</si>
  <si>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</si>
  <si>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</si>
  <si>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</si>
  <si>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</si>
  <si>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</si>
  <si>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</si>
  <si>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</si>
  <si>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</si>
  <si>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</si>
  <si>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</si>
  <si>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</si>
  <si>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</si>
  <si>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</si>
  <si>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</si>
  <si>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</si>
  <si>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</si>
  <si>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</si>
  <si>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</si>
  <si>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</si>
  <si>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</si>
  <si>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</si>
  <si>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</si>
  <si>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</si>
  <si>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</si>
  <si>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</si>
  <si>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</si>
  <si>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</si>
  <si>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</si>
  <si>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</si>
  <si>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</si>
  <si>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</si>
  <si>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</si>
  <si>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</si>
  <si>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</si>
  <si>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</si>
  <si>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</si>
  <si>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</si>
  <si>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</si>
  <si>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</si>
  <si>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</si>
  <si>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</si>
  <si>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</si>
  <si>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</si>
  <si>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</si>
  <si>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</si>
  <si>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</si>
  <si>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</si>
  <si>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</si>
  <si>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</si>
  <si>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</si>
  <si>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</si>
  <si>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</si>
  <si>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</si>
  <si>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</si>
  <si>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</si>
  <si>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</si>
  <si>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</si>
  <si>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</si>
  <si>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</si>
  <si>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</si>
  <si>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</si>
  <si>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</si>
  <si>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</si>
  <si>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</si>
  <si>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</si>
  <si>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</si>
  <si>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</si>
  <si>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</si>
  <si>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</si>
  <si>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</si>
  <si>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</si>
  <si>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</si>
  <si>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</si>
  <si>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</si>
  <si>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</si>
  <si>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</si>
  <si>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</si>
  <si>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</si>
  <si>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</si>
  <si>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</si>
  <si>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</si>
  <si>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</si>
  <si>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</si>
  <si>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</si>
  <si>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</si>
  <si>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</si>
  <si>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</si>
  <si>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</si>
  <si>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</si>
  <si>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</si>
  <si>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</si>
  <si>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</si>
  <si>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</si>
  <si>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</si>
  <si>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</si>
  <si>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</si>
  <si>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</si>
  <si>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</si>
  <si>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</si>
  <si>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</si>
  <si>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</si>
  <si>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</si>
  <si>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</si>
  <si>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</si>
  <si>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</si>
  <si>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</si>
  <si>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</si>
  <si>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</si>
  <si>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</si>
  <si>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</si>
  <si>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</si>
  <si>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</si>
  <si>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</si>
  <si>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</si>
  <si>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</si>
  <si>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</si>
  <si>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</si>
  <si>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</si>
  <si>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</si>
  <si>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</si>
  <si>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</si>
  <si>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</si>
  <si>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</si>
  <si>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</si>
  <si>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</si>
  <si>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</si>
  <si>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</si>
  <si>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</si>
  <si>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</si>
  <si>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</si>
  <si>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</si>
  <si>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</si>
  <si>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</si>
  <si>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</si>
  <si>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</si>
  <si>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</si>
  <si>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</si>
  <si>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</si>
  <si>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</si>
  <si>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</si>
  <si>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</si>
  <si>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</si>
  <si>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</si>
  <si>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</si>
  <si>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</si>
  <si>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</si>
  <si>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</si>
  <si>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</si>
  <si>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</si>
  <si>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</si>
  <si>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</si>
  <si>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</si>
  <si>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</si>
  <si>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</si>
  <si>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</si>
  <si>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</si>
  <si>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</si>
  <si>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</si>
  <si>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</si>
  <si>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</si>
  <si>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</si>
  <si>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</si>
  <si>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</si>
  <si>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</si>
  <si>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</si>
  <si>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</si>
  <si>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</si>
  <si>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</si>
  <si>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</si>
  <si>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</si>
  <si>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</si>
  <si>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</si>
  <si>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</si>
  <si>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</si>
  <si>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</si>
  <si>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</si>
  <si>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</si>
  <si>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</si>
  <si>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</si>
  <si>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</si>
  <si>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</si>
  <si>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</si>
  <si>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</si>
  <si>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</si>
  <si>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</si>
  <si>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</si>
  <si>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</si>
  <si>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</si>
  <si>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</si>
  <si>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</si>
  <si>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</si>
  <si>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</si>
  <si>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</si>
  <si>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</si>
  <si>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</si>
  <si>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</si>
  <si>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</si>
  <si>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</si>
  <si>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</si>
  <si>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</si>
  <si>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</si>
  <si>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</si>
  <si>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</si>
  <si>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</si>
  <si>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</si>
  <si>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</si>
  <si>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</si>
  <si>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</si>
  <si>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</si>
  <si>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</si>
  <si>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</si>
  <si>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</si>
  <si>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</si>
  <si>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</si>
  <si>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</si>
  <si>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</si>
  <si>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</si>
  <si>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</si>
  <si>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</si>
  <si>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</si>
  <si>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</si>
  <si>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</si>
  <si>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</si>
  <si>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</si>
  <si>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</si>
  <si>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</si>
  <si>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</si>
  <si>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</si>
  <si>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</si>
  <si>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</si>
  <si>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</si>
  <si>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</si>
  <si>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</si>
  <si>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</si>
  <si>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</si>
  <si>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</si>
  <si>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</si>
  <si>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</si>
  <si>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</si>
  <si>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</si>
  <si>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</si>
  <si>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</si>
  <si>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</si>
  <si>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</si>
  <si>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</si>
  <si>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</si>
  <si>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</si>
  <si>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</si>
  <si>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</si>
  <si>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</si>
  <si>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</si>
  <si>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</si>
  <si>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</si>
  <si>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</si>
  <si>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</si>
  <si>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</si>
  <si>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</si>
  <si>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</si>
  <si>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</si>
  <si>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</si>
  <si>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</si>
  <si>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</si>
  <si>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</si>
  <si>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</si>
  <si>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</si>
  <si>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</si>
  <si>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</si>
  <si>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</si>
  <si>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</si>
  <si>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</si>
  <si>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</si>
  <si>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</si>
  <si>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</si>
  <si>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</si>
  <si>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</si>
  <si>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</si>
  <si>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</si>
  <si>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</si>
  <si>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</si>
  <si>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</si>
  <si>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</si>
  <si>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</si>
  <si>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</si>
  <si>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</si>
  <si>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</si>
  <si>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</si>
  <si>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</si>
  <si>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</si>
  <si>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</si>
  <si>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</si>
  <si>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</si>
  <si>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</si>
  <si>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</si>
  <si>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</si>
  <si>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</si>
  <si>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</si>
  <si>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</si>
  <si>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</si>
  <si>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</si>
  <si>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</si>
  <si>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</si>
  <si>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</si>
  <si>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</si>
  <si>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</si>
  <si>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</si>
  <si>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</si>
  <si>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</si>
  <si>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</si>
  <si>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</si>
  <si>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</si>
  <si>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</si>
  <si>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</si>
  <si>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</si>
  <si>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</si>
  <si>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</si>
  <si>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</si>
  <si>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</si>
  <si>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</si>
  <si>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</si>
  <si>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</si>
  <si>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</si>
  <si>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</si>
  <si>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</si>
  <si>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</si>
  <si>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</si>
  <si>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</si>
  <si>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</si>
  <si>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</si>
  <si>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</si>
  <si>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</si>
  <si>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</si>
  <si>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</si>
  <si>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</si>
  <si>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</si>
  <si>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</si>
  <si>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</si>
  <si>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</si>
  <si>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</si>
  <si>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</si>
  <si>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</si>
  <si>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</si>
  <si>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</si>
  <si>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</si>
  <si>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</si>
  <si>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</si>
  <si>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</si>
  <si>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</si>
  <si>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</si>
  <si>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</si>
  <si>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</si>
  <si>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</si>
  <si>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</si>
  <si>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</si>
  <si>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</si>
  <si>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</si>
  <si>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</si>
  <si>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</si>
  <si>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</si>
  <si>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</si>
  <si>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</si>
  <si>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</si>
  <si>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</si>
  <si>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</si>
  <si>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</si>
  <si>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</si>
  <si>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</si>
  <si>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</si>
  <si>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</si>
  <si>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</si>
  <si>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</si>
  <si>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</si>
  <si>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</si>
  <si>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</si>
  <si>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</si>
  <si>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</si>
  <si>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</si>
  <si>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</si>
  <si>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</si>
  <si>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</si>
  <si>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</si>
  <si>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</si>
  <si>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</si>
  <si>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</si>
  <si>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</si>
  <si>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</si>
  <si>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</si>
  <si>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</si>
  <si>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</si>
  <si>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</si>
  <si>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</si>
  <si>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</si>
  <si>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</si>
  <si>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</si>
  <si>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</si>
  <si>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</si>
  <si>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</si>
  <si>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</si>
  <si>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</si>
  <si>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</si>
  <si>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</si>
  <si>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</si>
  <si>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</si>
  <si>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</si>
  <si>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</si>
  <si>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</si>
  <si>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</si>
  <si>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</si>
  <si>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</si>
  <si>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</si>
  <si>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</si>
  <si>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</si>
  <si>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</si>
  <si>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</si>
  <si>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</si>
  <si>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</si>
  <si>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</si>
  <si>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</si>
  <si>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</si>
  <si>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</si>
  <si>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</si>
  <si>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</si>
  <si>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</si>
  <si>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</si>
  <si>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</si>
  <si>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</si>
  <si>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</si>
  <si>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</si>
  <si>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</si>
  <si>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</si>
  <si>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</si>
  <si>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</si>
  <si>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</si>
  <si>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</si>
  <si>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</si>
  <si>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</si>
  <si>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</si>
  <si>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</si>
  <si>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</si>
  <si>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</si>
  <si>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</si>
  <si>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</si>
  <si>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</si>
  <si>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</si>
  <si>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</si>
  <si>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</si>
  <si>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</si>
  <si>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</si>
  <si>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</si>
  <si>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</si>
  <si>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</si>
  <si>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</si>
  <si>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</si>
  <si>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</si>
  <si>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</si>
  <si>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</si>
  <si>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</si>
  <si>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</si>
  <si>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</si>
  <si>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</si>
  <si>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</si>
  <si>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</si>
  <si>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</si>
  <si>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</si>
  <si>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</si>
  <si>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</si>
  <si>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</si>
  <si>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</si>
  <si>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</si>
  <si>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</si>
  <si>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</si>
  <si>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</si>
  <si>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</si>
  <si>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</si>
  <si>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</si>
  <si>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</si>
  <si>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</si>
  <si>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</si>
  <si>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</si>
  <si>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</si>
  <si>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</si>
  <si>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</si>
  <si>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</si>
  <si>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</si>
  <si>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</si>
  <si>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</si>
  <si>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</si>
  <si>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</si>
  <si>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</si>
  <si>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</si>
  <si>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</si>
  <si>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</si>
  <si>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</si>
  <si>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</si>
  <si>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</si>
  <si>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</si>
  <si>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</si>
  <si>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</si>
  <si>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</si>
  <si>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</si>
  <si>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</si>
  <si>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</si>
  <si>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</si>
  <si>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</si>
  <si>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</si>
  <si>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</si>
  <si>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</si>
  <si>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</si>
  <si>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</si>
  <si>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</si>
  <si>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</si>
  <si>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</si>
  <si>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</si>
  <si>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</si>
  <si>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</si>
  <si>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</si>
  <si>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</si>
  <si>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</si>
  <si>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</si>
  <si>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</si>
  <si>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</si>
  <si>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</si>
  <si>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</si>
  <si>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</si>
  <si>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</si>
  <si>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</si>
  <si>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</si>
  <si>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</si>
  <si>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</si>
  <si>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</si>
  <si>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</si>
  <si>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</si>
  <si>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</si>
  <si>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</si>
  <si>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</si>
  <si>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</si>
  <si>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</si>
  <si>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</si>
  <si>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</si>
  <si>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</si>
  <si>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</si>
  <si>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</si>
  <si>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</si>
  <si>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</si>
  <si>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</si>
  <si>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</si>
  <si>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</si>
  <si>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</si>
  <si>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</si>
  <si>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</si>
  <si>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</si>
  <si>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</si>
  <si>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</si>
  <si>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</si>
  <si>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</si>
  <si>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</si>
  <si>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</si>
  <si>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</si>
  <si>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</si>
  <si>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</si>
  <si>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</si>
  <si>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</si>
  <si>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</si>
  <si>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</si>
  <si>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</si>
  <si>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</si>
  <si>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</si>
  <si>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</si>
  <si>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</si>
  <si>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</si>
  <si>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</si>
  <si>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</si>
  <si>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</si>
  <si>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</si>
  <si>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</si>
  <si>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</si>
  <si>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</si>
  <si>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</si>
  <si>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</si>
  <si>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</si>
  <si>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</si>
  <si>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</si>
  <si>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</si>
  <si>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</si>
  <si>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</si>
  <si>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</si>
  <si>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</si>
  <si>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</si>
  <si>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</si>
  <si>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</si>
  <si>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</si>
  <si>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</si>
  <si>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</si>
  <si>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</si>
  <si>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</si>
  <si>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</si>
  <si>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</si>
  <si>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</si>
  <si>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</si>
  <si>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</si>
  <si>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</si>
  <si>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</si>
  <si>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</si>
  <si>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</si>
  <si>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</si>
  <si>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</si>
  <si>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</si>
  <si>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</si>
  <si>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</si>
  <si>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</si>
  <si>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</si>
  <si>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</si>
  <si>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</si>
  <si>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</si>
  <si>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</si>
  <si>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</si>
  <si>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</si>
  <si>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</si>
  <si>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</si>
  <si>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</si>
  <si>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</si>
  <si>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</si>
  <si>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</si>
  <si>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</si>
  <si>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</si>
  <si>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</si>
  <si>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</si>
  <si>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</si>
  <si>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</si>
  <si>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</si>
  <si>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</si>
  <si>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</si>
  <si>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</si>
  <si>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</si>
  <si>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</si>
  <si>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</si>
  <si>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</si>
  <si>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</si>
  <si>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</si>
  <si>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</si>
  <si>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</si>
  <si>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</si>
  <si>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</si>
  <si>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</si>
  <si>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</si>
  <si>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</si>
  <si>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</si>
  <si>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</si>
  <si>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</si>
  <si>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</si>
  <si>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</si>
  <si>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</si>
  <si>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</si>
  <si>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</si>
  <si>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</si>
  <si>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</si>
  <si>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</si>
  <si>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</si>
  <si>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</si>
  <si>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</si>
  <si>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</si>
  <si>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</si>
  <si>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</si>
  <si>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</si>
  <si>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</si>
  <si>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</si>
  <si>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</si>
  <si>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</si>
  <si>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</si>
  <si>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</si>
  <si>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</si>
  <si>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</si>
  <si>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</si>
  <si>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</si>
  <si>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</si>
  <si>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</si>
  <si>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</si>
  <si>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</si>
  <si>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</si>
  <si>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</si>
  <si>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</si>
  <si>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</si>
  <si>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</si>
  <si>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</si>
  <si>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</si>
  <si>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</si>
  <si>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</si>
  <si>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</si>
  <si>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</si>
  <si>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</si>
  <si>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</si>
  <si>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</si>
  <si>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</si>
  <si>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</si>
  <si>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</si>
  <si>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</si>
  <si>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</si>
  <si>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</si>
  <si>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</si>
  <si>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</si>
  <si>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</si>
  <si>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</si>
  <si>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</si>
  <si>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</si>
  <si>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</si>
  <si>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</si>
  <si>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</si>
  <si>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</si>
  <si>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</si>
  <si>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</si>
  <si>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</si>
  <si>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</si>
  <si>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</si>
  <si>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</si>
  <si>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</si>
  <si>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</si>
  <si>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</si>
  <si>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</si>
  <si>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</si>
  <si>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</si>
  <si>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</si>
  <si>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</si>
  <si>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</si>
  <si>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</si>
  <si>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</si>
  <si>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</si>
  <si>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</si>
  <si>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</si>
  <si>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</si>
  <si>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</si>
  <si>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</si>
  <si>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</si>
  <si>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</si>
  <si>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</si>
  <si>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</si>
  <si>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</si>
  <si>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</si>
  <si>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</si>
  <si>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</si>
  <si>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</si>
  <si>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</si>
  <si>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</si>
  <si>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</si>
  <si>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</si>
  <si>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</si>
  <si>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</si>
  <si>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</si>
  <si>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</si>
  <si>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</si>
  <si>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</si>
  <si>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</si>
  <si>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</si>
  <si>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</si>
  <si>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</si>
  <si>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</si>
  <si>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</si>
  <si>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</si>
  <si>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</si>
  <si>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</si>
  <si>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</si>
  <si>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</si>
  <si>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</si>
  <si>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</si>
  <si>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</si>
  <si>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</si>
  <si>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</si>
  <si>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</si>
  <si>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</si>
  <si>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</si>
  <si>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</si>
  <si>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</si>
  <si>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</si>
  <si>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</si>
  <si>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</si>
  <si>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</si>
  <si>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</si>
  <si>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</si>
  <si>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</si>
  <si>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</si>
  <si>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</si>
  <si>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</si>
  <si>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</si>
  <si>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</si>
  <si>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</si>
  <si>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</si>
  <si>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</si>
  <si>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</si>
  <si>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</si>
  <si>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</si>
  <si>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</si>
  <si>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</si>
  <si>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</si>
  <si>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</si>
  <si>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</si>
  <si>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</si>
  <si>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</si>
  <si>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</si>
  <si>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</si>
  <si>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</si>
  <si>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</si>
  <si>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</si>
  <si>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</si>
  <si>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</si>
  <si>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</si>
  <si>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</si>
  <si>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</si>
  <si>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</si>
  <si>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</si>
  <si>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</si>
  <si>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</si>
  <si>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</si>
  <si>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</si>
  <si>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</si>
  <si>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</si>
  <si>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</si>
  <si>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</si>
  <si>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</si>
  <si>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</si>
  <si>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</si>
  <si>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</si>
  <si>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</si>
  <si>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</si>
  <si>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</si>
  <si>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</si>
  <si>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</si>
  <si>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</si>
  <si>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</si>
  <si>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</si>
  <si>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</si>
  <si>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</si>
  <si>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</si>
  <si>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</si>
  <si>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</si>
  <si>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</si>
  <si>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</si>
  <si>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</si>
  <si>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</si>
  <si>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</si>
  <si>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</si>
  <si>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</si>
  <si>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</si>
  <si>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</si>
  <si>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</si>
  <si>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</si>
  <si>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</si>
  <si>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</si>
  <si>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</si>
  <si>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</si>
  <si>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</si>
  <si>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</si>
  <si>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</si>
  <si>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</si>
  <si>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</si>
  <si>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</si>
  <si>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</si>
  <si>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</si>
  <si>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</si>
  <si>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</si>
  <si>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</si>
  <si>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</si>
  <si>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</si>
  <si>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</si>
  <si>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</si>
  <si>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</si>
  <si>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</si>
  <si>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</si>
  <si>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</si>
  <si>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</si>
  <si>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</si>
  <si>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</si>
  <si>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</si>
  <si>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</si>
  <si>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</si>
  <si>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</si>
  <si>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</si>
  <si>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</si>
  <si>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</si>
  <si>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</si>
  <si>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</si>
  <si>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</si>
  <si>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</si>
  <si>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</si>
  <si>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</si>
  <si>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</si>
  <si>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</si>
  <si>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</si>
  <si>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</si>
  <si>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</si>
  <si>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</si>
  <si>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</si>
  <si>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</si>
  <si>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</si>
  <si>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</si>
  <si>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</si>
  <si>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</si>
  <si>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</si>
  <si>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</si>
  <si>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</si>
  <si>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</si>
  <si>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</si>
  <si>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</si>
  <si>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</si>
  <si>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</si>
  <si>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</si>
  <si>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</si>
  <si>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</si>
  <si>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</si>
  <si>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</si>
  <si>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</si>
  <si>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</si>
  <si>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</si>
  <si>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</si>
  <si>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</si>
  <si>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</si>
  <si>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</si>
  <si>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</si>
  <si>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</si>
  <si>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</si>
  <si>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</si>
  <si>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</si>
  <si>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</si>
  <si>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</si>
  <si>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</si>
  <si>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</si>
  <si>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</si>
  <si>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</si>
  <si>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</si>
  <si>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</si>
  <si>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</si>
  <si>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</si>
  <si>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</si>
  <si>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</si>
  <si>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</si>
  <si>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</si>
  <si>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</si>
  <si>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</si>
  <si>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</si>
  <si>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</si>
  <si>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</si>
  <si>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</si>
  <si>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</si>
  <si>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</si>
  <si>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</si>
  <si>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</si>
  <si>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</si>
  <si>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</si>
  <si>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</si>
  <si>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</si>
  <si>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</si>
  <si>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</si>
  <si>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</si>
  <si>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</si>
  <si>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</si>
  <si>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</si>
  <si>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</si>
  <si>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</si>
  <si>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</si>
  <si>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</si>
  <si>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</si>
  <si>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</si>
  <si>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</si>
  <si>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</si>
  <si>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</si>
  <si>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</si>
  <si>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</si>
  <si>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</si>
  <si>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</si>
  <si>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</si>
  <si>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</si>
  <si>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</si>
  <si>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</si>
  <si>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</si>
  <si>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</si>
  <si>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</si>
  <si>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</si>
  <si>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</si>
  <si>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</si>
  <si>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</si>
  <si>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</si>
  <si>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</si>
  <si>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</si>
  <si>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</si>
  <si>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</si>
  <si>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</si>
  <si>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</si>
  <si>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</si>
  <si>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</si>
  <si>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</si>
  <si>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</si>
  <si>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</si>
  <si>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</si>
  <si>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</si>
  <si>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</si>
  <si>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</si>
  <si>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</si>
  <si>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</si>
  <si>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</si>
  <si>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</si>
  <si>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</si>
  <si>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</si>
  <si>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</si>
  <si>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</si>
  <si>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</si>
  <si>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</si>
  <si>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</si>
  <si>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</si>
  <si>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</si>
  <si>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</si>
  <si>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</si>
  <si>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</si>
  <si>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</si>
  <si>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</si>
  <si>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</si>
  <si>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</si>
  <si>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</si>
  <si>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</si>
  <si>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</si>
  <si>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</si>
  <si>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</si>
  <si>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</si>
  <si>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</si>
  <si>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</si>
  <si>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</si>
  <si>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</si>
  <si>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</si>
  <si>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</si>
  <si>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</si>
  <si>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</si>
  <si>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</si>
  <si>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</si>
  <si>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</si>
  <si>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</si>
  <si>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</si>
  <si>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</si>
  <si>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</si>
  <si>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</si>
  <si>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</si>
  <si>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</si>
  <si>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</si>
  <si>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</si>
  <si>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</si>
  <si>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</si>
  <si>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</si>
  <si>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</si>
  <si>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</si>
  <si>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</si>
  <si>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</si>
  <si>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</si>
  <si>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</si>
  <si>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</si>
  <si>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</si>
  <si>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</si>
  <si>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</si>
  <si>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</si>
  <si>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</si>
  <si>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</si>
  <si>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</si>
  <si>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</si>
  <si>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</si>
  <si>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</si>
  <si>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</si>
  <si>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</si>
  <si>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</si>
  <si>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</si>
  <si>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</si>
  <si>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</si>
  <si>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</si>
  <si>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</si>
  <si>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</si>
  <si>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</si>
  <si>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</si>
  <si>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</si>
  <si>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</si>
  <si>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</si>
  <si>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</si>
  <si>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</si>
  <si>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</si>
  <si>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</si>
  <si>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</si>
  <si>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</si>
  <si>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</si>
  <si>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</si>
  <si>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</si>
  <si>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</si>
  <si>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</si>
  <si>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</si>
  <si>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</si>
  <si>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</si>
  <si>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</si>
  <si>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</si>
  <si>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</si>
  <si>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</si>
  <si>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</si>
  <si>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</si>
  <si>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</si>
  <si>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</si>
  <si>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</si>
  <si>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</si>
  <si>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</si>
  <si>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</si>
  <si>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</si>
  <si>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</si>
  <si>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</si>
  <si>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</si>
  <si>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</si>
  <si>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</si>
  <si>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</si>
  <si>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</si>
  <si>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</si>
  <si>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</si>
  <si>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</si>
  <si>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</si>
  <si>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</si>
  <si>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</si>
  <si>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</si>
  <si>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</si>
  <si>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</si>
  <si>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</si>
  <si>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</si>
  <si>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</si>
  <si>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</si>
  <si>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</si>
  <si>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</si>
  <si>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</si>
  <si>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</si>
  <si>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</si>
  <si>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</si>
  <si>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</si>
  <si>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</si>
  <si>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</si>
  <si>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</si>
  <si>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</si>
  <si>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</si>
  <si>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</si>
  <si>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</si>
  <si>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</si>
  <si>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</si>
  <si>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</si>
  <si>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</si>
  <si>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</si>
  <si>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</si>
  <si>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</si>
  <si>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</si>
  <si>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</si>
  <si>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</si>
  <si>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</si>
  <si>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</si>
  <si>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</si>
  <si>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</si>
  <si>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</si>
  <si>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</si>
  <si>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</si>
  <si>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</si>
  <si>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</si>
  <si>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</si>
  <si>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</si>
  <si>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</si>
  <si>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</si>
  <si>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</si>
  <si>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</si>
  <si>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</si>
  <si>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</si>
  <si>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</si>
  <si>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</si>
  <si>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</si>
  <si>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</si>
  <si>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</si>
  <si>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</si>
  <si>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</si>
  <si>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</si>
  <si>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</si>
  <si>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</si>
  <si>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</si>
  <si>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</si>
  <si>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</si>
  <si>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</si>
  <si>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</si>
  <si>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</si>
  <si>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</si>
  <si>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</si>
  <si>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</si>
  <si>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</si>
  <si>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</si>
  <si>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</si>
  <si>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</si>
  <si>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</si>
  <si>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</si>
  <si>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</si>
  <si>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</si>
  <si>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</si>
  <si>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</si>
  <si>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</si>
  <si>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</si>
  <si>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</si>
  <si>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</si>
  <si>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</si>
  <si>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</si>
  <si>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</si>
  <si>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</si>
  <si>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</si>
  <si>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</si>
  <si>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</si>
  <si>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</si>
  <si>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</si>
  <si>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</si>
  <si>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</si>
  <si>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</si>
  <si>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</si>
  <si>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</si>
  <si>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</si>
  <si>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</si>
  <si>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</si>
  <si>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</si>
  <si>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</si>
  <si>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</si>
  <si>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</si>
  <si>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</si>
  <si>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</si>
  <si>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</si>
  <si>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</si>
  <si>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</si>
  <si>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</si>
  <si>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</si>
  <si>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</si>
  <si>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</si>
  <si>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</si>
  <si>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</si>
  <si>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</si>
  <si>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</si>
  <si>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</si>
  <si>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</si>
  <si>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</si>
  <si>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</si>
  <si>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</si>
  <si>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</si>
  <si>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</si>
  <si>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</si>
  <si>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</si>
  <si>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</si>
  <si>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</si>
  <si>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</si>
  <si>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</si>
  <si>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</si>
  <si>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</si>
  <si>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</si>
  <si>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</si>
  <si>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</si>
  <si>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</si>
  <si>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</si>
  <si>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</si>
  <si>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</si>
  <si>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</si>
  <si>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</si>
  <si>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</si>
  <si>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</si>
  <si>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</si>
  <si>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</si>
  <si>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</si>
  <si>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</si>
  <si>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</si>
  <si>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</si>
  <si>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</si>
  <si>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</si>
  <si>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</si>
  <si>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</si>
  <si>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</si>
  <si>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</si>
  <si>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</si>
  <si>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</si>
  <si>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</si>
  <si>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</si>
  <si>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</si>
  <si>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</si>
  <si>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</si>
  <si>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</si>
  <si>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</si>
  <si>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</si>
  <si>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</si>
  <si>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</si>
  <si>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</si>
  <si>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</si>
  <si>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</si>
  <si>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</si>
  <si>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</si>
  <si>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</si>
  <si>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</si>
  <si>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</si>
  <si>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</si>
  <si>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</si>
  <si>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</si>
  <si>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</si>
  <si>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</si>
  <si>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</si>
  <si>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</si>
  <si>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</si>
  <si>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</si>
  <si>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</si>
  <si>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</si>
  <si>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</si>
  <si>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</si>
  <si>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</si>
  <si>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</si>
  <si>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</si>
  <si>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</si>
  <si>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</si>
  <si>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</si>
  <si>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</si>
  <si>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</si>
  <si>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</si>
  <si>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</si>
  <si>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</si>
  <si>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</si>
  <si>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</si>
  <si>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</si>
  <si>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</si>
  <si>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</si>
  <si>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</si>
  <si>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</si>
  <si>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</si>
  <si>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</si>
  <si>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</si>
  <si>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</si>
  <si>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</si>
  <si>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</si>
  <si>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</si>
  <si>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</si>
  <si>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</si>
  <si>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</si>
  <si>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</si>
  <si>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</si>
  <si>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</si>
  <si>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</si>
  <si>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</si>
  <si>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</si>
  <si>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</si>
  <si>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</si>
  <si>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</si>
  <si>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</si>
  <si>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</si>
  <si>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</si>
  <si>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</si>
  <si>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</si>
  <si>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</si>
  <si>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</si>
  <si>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</si>
  <si>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</si>
  <si>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</si>
  <si>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</si>
  <si>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</si>
  <si>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</si>
  <si>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</si>
  <si>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</si>
  <si>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</si>
  <si>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</si>
  <si>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</si>
  <si>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</si>
  <si>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</si>
  <si>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</si>
  <si>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</si>
  <si>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</si>
  <si>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</si>
  <si>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</si>
  <si>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</si>
  <si>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</si>
  <si>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</si>
  <si>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</si>
  <si>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</si>
  <si>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</si>
  <si>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</si>
  <si>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</si>
  <si>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</si>
  <si>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</si>
  <si>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</si>
  <si>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</si>
  <si>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</si>
  <si>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</si>
  <si>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</si>
  <si>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</si>
  <si>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</si>
  <si>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</si>
  <si>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</si>
  <si>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</si>
  <si>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</si>
  <si>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</si>
  <si>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</si>
  <si>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</si>
  <si>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</si>
  <si>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</si>
  <si>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</si>
  <si>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</si>
  <si>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</si>
  <si>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</si>
  <si>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</si>
  <si>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</si>
  <si>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</si>
  <si>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</si>
  <si>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</si>
  <si>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</si>
  <si>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</si>
  <si>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</si>
  <si>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</si>
  <si>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</si>
  <si>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</si>
  <si>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</si>
  <si>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</si>
  <si>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</si>
  <si>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</si>
  <si>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</si>
  <si>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</si>
  <si>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</si>
  <si>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</si>
  <si>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</si>
  <si>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</si>
  <si>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</si>
  <si>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</si>
  <si>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</si>
  <si>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</si>
  <si>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</si>
  <si>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</si>
  <si>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</si>
  <si>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</si>
  <si>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</si>
  <si>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</si>
  <si>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</si>
  <si>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</si>
  <si>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</si>
  <si>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</si>
  <si>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</si>
  <si>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</si>
  <si>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</si>
  <si>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</si>
  <si>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</si>
  <si>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</si>
  <si>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</si>
  <si>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</si>
  <si>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</si>
  <si>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</si>
  <si>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</si>
  <si>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</si>
  <si>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</si>
  <si>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</si>
  <si>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</si>
  <si>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</si>
  <si>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</si>
  <si>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</si>
  <si>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</si>
  <si>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</si>
  <si>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</si>
  <si>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</si>
  <si>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</si>
  <si>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</si>
  <si>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</si>
  <si>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</si>
  <si>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</si>
  <si>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</si>
  <si>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</si>
  <si>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</si>
  <si>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</si>
  <si>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</si>
  <si>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</si>
  <si>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</si>
  <si>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</si>
  <si>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</si>
  <si>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</si>
  <si>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</si>
  <si>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</si>
  <si>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</si>
  <si>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</si>
  <si>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</si>
  <si>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</si>
  <si>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</si>
  <si>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</si>
  <si>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</si>
  <si>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</si>
  <si>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</si>
  <si>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</si>
  <si>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</si>
  <si>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</si>
  <si>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</si>
  <si>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</si>
  <si>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</si>
  <si>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</si>
  <si>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</si>
  <si>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</si>
  <si>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</si>
  <si>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</si>
  <si>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</si>
  <si>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</si>
  <si>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</si>
  <si>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</si>
  <si>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</si>
  <si>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</si>
  <si>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</si>
  <si>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</si>
  <si>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</si>
  <si>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</si>
  <si>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</si>
  <si>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</si>
  <si>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</si>
  <si>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</si>
  <si>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</si>
  <si>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</si>
  <si>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</si>
  <si>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</si>
  <si>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</si>
  <si>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</si>
  <si>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</si>
  <si>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</si>
  <si>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</si>
  <si>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</si>
  <si>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</si>
  <si>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</si>
  <si>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</si>
  <si>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</si>
  <si>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</si>
  <si>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</si>
  <si>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</si>
  <si>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</si>
  <si>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</si>
  <si>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</si>
  <si>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</si>
  <si>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</si>
  <si>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</si>
  <si>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</si>
  <si>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</si>
  <si>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</si>
  <si>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</si>
  <si>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</si>
  <si>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</si>
  <si>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</si>
  <si>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</si>
  <si>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</si>
  <si>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</si>
  <si>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</si>
  <si>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</si>
  <si>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</si>
  <si>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</si>
  <si>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</si>
  <si>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</si>
  <si>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</si>
  <si>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</si>
  <si>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</si>
  <si>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</si>
  <si>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</si>
  <si>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</si>
  <si>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</si>
  <si>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</si>
  <si>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</si>
  <si>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</si>
  <si>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</si>
  <si>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</si>
  <si>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</si>
  <si>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</si>
  <si>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</si>
  <si>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</si>
  <si>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</si>
  <si>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</si>
  <si>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</si>
  <si>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</si>
  <si>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</si>
  <si>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</si>
  <si>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</si>
  <si>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</si>
  <si>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</si>
  <si>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</si>
  <si>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</si>
  <si>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</si>
  <si>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</si>
  <si>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</si>
  <si>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</si>
  <si>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</si>
  <si>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</si>
  <si>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</si>
  <si>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</si>
  <si>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</si>
  <si>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</si>
  <si>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</si>
  <si>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</si>
  <si>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</si>
  <si>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</si>
  <si>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</si>
  <si>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</si>
  <si>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</si>
  <si>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</si>
  <si>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</si>
  <si>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</si>
  <si>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</si>
  <si>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</si>
  <si>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</si>
  <si>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</si>
  <si>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</si>
  <si>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</si>
  <si>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</si>
  <si>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</si>
  <si>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</si>
  <si>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</si>
  <si>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</si>
  <si>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</si>
  <si>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</si>
  <si>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</si>
  <si>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</si>
  <si>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</si>
  <si>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</si>
  <si>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</si>
  <si>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</si>
  <si>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</si>
  <si>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</si>
  <si>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</si>
  <si>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</si>
  <si>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</si>
  <si>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</si>
  <si>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</si>
  <si>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</si>
  <si>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</si>
  <si>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</si>
  <si>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</si>
  <si>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</si>
  <si>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</si>
  <si>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</si>
  <si>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</si>
  <si>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</si>
  <si>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</si>
  <si>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</si>
  <si>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</si>
  <si>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</si>
  <si>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</si>
  <si>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</si>
  <si>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</si>
  <si>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</si>
  <si>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</si>
  <si>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</si>
  <si>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</si>
  <si>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</si>
  <si>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</si>
  <si>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</si>
  <si>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</si>
  <si>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</si>
  <si>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</si>
  <si>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</si>
  <si>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</si>
  <si>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</si>
  <si>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</si>
  <si>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</si>
  <si>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</si>
  <si>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</si>
  <si>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</si>
  <si>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</si>
  <si>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</si>
  <si>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</si>
  <si>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</si>
  <si>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</si>
  <si>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</si>
  <si>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</si>
  <si>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</si>
  <si>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</si>
  <si>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</si>
  <si>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</si>
  <si>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</si>
  <si>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</si>
  <si>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</si>
  <si>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</si>
  <si>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</si>
  <si>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</si>
  <si>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</si>
  <si>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</si>
  <si>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</si>
  <si>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</si>
  <si>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</si>
  <si>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</si>
  <si>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</si>
  <si>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</si>
  <si>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</si>
  <si>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</si>
  <si>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</si>
  <si>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</si>
  <si>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</si>
  <si>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</si>
  <si>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</si>
  <si>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</si>
  <si>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</si>
  <si>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</si>
  <si>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</si>
  <si>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</si>
  <si>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</si>
  <si>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</si>
  <si>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</si>
  <si>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</si>
  <si>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</si>
  <si>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</si>
  <si>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</si>
  <si>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</si>
  <si>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</si>
  <si>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</si>
  <si>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</si>
  <si>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</si>
  <si>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</si>
  <si>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</si>
  <si>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</si>
  <si>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</si>
  <si>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</si>
  <si>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</si>
  <si>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</si>
  <si>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</si>
  <si>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</si>
  <si>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</si>
  <si>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</si>
  <si>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</si>
  <si>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</si>
  <si>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</si>
  <si>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</si>
  <si>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</si>
  <si>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</si>
  <si>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</si>
  <si>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</si>
  <si>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</si>
  <si>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</si>
  <si>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</si>
  <si>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</si>
  <si>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</si>
  <si>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</si>
  <si>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</si>
  <si>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</si>
  <si>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</si>
  <si>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</si>
  <si>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</si>
  <si>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</si>
  <si>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</si>
  <si>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</si>
  <si>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</si>
  <si>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</si>
  <si>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</si>
  <si>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</si>
  <si>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</si>
  <si>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</si>
  <si>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</si>
  <si>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</si>
  <si>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</si>
  <si>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</si>
  <si>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</si>
  <si>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</si>
  <si>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</si>
  <si>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</si>
  <si>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</si>
  <si>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</si>
  <si>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</si>
  <si>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</si>
  <si>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</si>
  <si>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</si>
  <si>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</si>
  <si>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</si>
  <si>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</si>
  <si>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</si>
  <si>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</si>
  <si>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</si>
  <si>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</si>
  <si>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</si>
  <si>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</si>
  <si>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</si>
  <si>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</si>
  <si>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</si>
  <si>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</si>
  <si>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</si>
  <si>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</si>
  <si>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</si>
  <si>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</si>
  <si>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</si>
  <si>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</si>
  <si>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</si>
  <si>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</si>
  <si>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</si>
  <si>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</si>
  <si>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</si>
  <si>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</si>
  <si>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</si>
  <si>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</si>
  <si>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</si>
  <si>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</si>
  <si>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</si>
  <si>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</si>
  <si>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</si>
  <si>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</si>
  <si>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</si>
  <si>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</si>
  <si>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</si>
  <si>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</si>
  <si>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</si>
  <si>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</si>
  <si>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</si>
  <si>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</si>
  <si>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</si>
  <si>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</si>
  <si>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</si>
  <si>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</si>
  <si>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</si>
  <si>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</si>
  <si>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</si>
  <si>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</si>
  <si>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</si>
  <si>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</si>
  <si>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</si>
  <si>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</si>
  <si>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</si>
  <si>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</si>
  <si>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</si>
  <si>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</si>
  <si>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</si>
  <si>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</si>
  <si>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</si>
  <si>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</si>
  <si>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</si>
  <si>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</si>
  <si>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</si>
  <si>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</si>
  <si>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</si>
  <si>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</si>
  <si>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</si>
  <si>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</si>
  <si>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</si>
  <si>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</si>
  <si>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</si>
  <si>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</si>
  <si>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</si>
  <si>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</si>
  <si>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</si>
  <si>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</si>
  <si>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</si>
  <si>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</si>
  <si>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</si>
  <si>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</si>
  <si>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</si>
  <si>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</si>
  <si>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</si>
  <si>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</si>
  <si>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</si>
  <si>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</si>
  <si>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</si>
  <si>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</si>
  <si>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</si>
  <si>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</si>
  <si>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</si>
  <si>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</si>
  <si>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</si>
  <si>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</si>
  <si>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</si>
  <si>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</si>
  <si>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</si>
  <si>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</si>
  <si>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</si>
  <si>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</si>
  <si>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</si>
  <si>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</si>
  <si>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</si>
  <si>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</si>
  <si>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</si>
  <si>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</si>
  <si>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</si>
  <si>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</si>
  <si>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</si>
  <si>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</si>
  <si>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</si>
  <si>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</si>
  <si>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</si>
  <si>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</si>
  <si>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</si>
  <si>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</si>
  <si>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</si>
  <si>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</si>
  <si>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</si>
  <si>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</si>
  <si>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</si>
  <si>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</si>
  <si>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</si>
  <si>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</si>
  <si>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</si>
  <si>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</si>
  <si>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</si>
  <si>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</si>
  <si>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</si>
  <si>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</si>
  <si>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</si>
  <si>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</si>
  <si>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</si>
  <si>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</si>
  <si>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</si>
  <si>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</si>
  <si>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</si>
  <si>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</si>
  <si>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</si>
  <si>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</si>
  <si>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</si>
  <si>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</si>
  <si>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</si>
  <si>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</si>
  <si>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</si>
  <si>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</si>
  <si>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</si>
  <si>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</si>
  <si>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</si>
  <si>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</si>
  <si>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</si>
  <si>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</si>
  <si>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</si>
  <si>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</si>
  <si>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</si>
  <si>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</si>
  <si>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</si>
  <si>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</si>
  <si>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</si>
  <si>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</si>
  <si>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</si>
  <si>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</si>
  <si>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</si>
  <si>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</si>
  <si>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</si>
  <si>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</si>
  <si>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</si>
  <si>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</si>
  <si>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</si>
  <si>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</si>
  <si>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</si>
  <si>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</si>
  <si>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</si>
  <si>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</si>
  <si>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</si>
  <si>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</si>
  <si>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</si>
  <si>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</si>
  <si>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</si>
  <si>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</si>
  <si>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</si>
  <si>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</si>
  <si>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</si>
  <si>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</si>
  <si>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</si>
  <si>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</si>
  <si>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</si>
  <si>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</si>
  <si>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</si>
  <si>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</si>
  <si>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</si>
  <si>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</si>
  <si>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</si>
  <si>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</si>
  <si>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</si>
  <si>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</si>
  <si>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</si>
  <si>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</si>
  <si>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</si>
  <si>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</si>
  <si>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</si>
  <si>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</si>
  <si>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</si>
  <si>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</si>
  <si>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</si>
  <si>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</si>
  <si>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</si>
  <si>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</si>
  <si>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</si>
  <si>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</si>
  <si>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</si>
  <si>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</si>
  <si>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</si>
  <si>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</si>
  <si>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</si>
  <si>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</si>
  <si>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</si>
  <si>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</si>
  <si>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</si>
  <si>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</si>
  <si>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</si>
  <si>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</si>
  <si>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</si>
  <si>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</si>
  <si>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</si>
  <si>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</si>
  <si>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</si>
  <si>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</si>
  <si>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</si>
  <si>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</si>
  <si>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</si>
  <si>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</si>
  <si>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</si>
  <si>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</si>
  <si>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</si>
  <si>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</si>
  <si>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</si>
  <si>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</si>
  <si>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</si>
  <si>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</si>
  <si>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</si>
  <si>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</si>
  <si>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</si>
  <si>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</si>
  <si>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</si>
  <si>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</si>
  <si>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</si>
  <si>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</si>
  <si>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</si>
  <si>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</si>
  <si>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</si>
  <si>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</si>
  <si>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</si>
  <si>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</si>
  <si>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</si>
  <si>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</si>
  <si>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</si>
  <si>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</si>
  <si>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</si>
  <si>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</si>
  <si>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</si>
  <si>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</si>
  <si>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</si>
  <si>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</si>
  <si>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</si>
  <si>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</si>
  <si>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</si>
  <si>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</si>
  <si>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</si>
  <si>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</si>
  <si>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</si>
  <si>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</si>
  <si>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</si>
  <si>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</si>
  <si>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</si>
  <si>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</si>
  <si>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</si>
  <si>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</si>
  <si>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</si>
  <si>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</si>
  <si>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</si>
  <si>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</si>
  <si>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</si>
  <si>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</si>
  <si>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</si>
  <si>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</si>
  <si>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</si>
  <si>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</si>
  <si>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</si>
  <si>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</si>
  <si>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</si>
  <si>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</si>
  <si>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</si>
  <si>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</si>
  <si>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</si>
  <si>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</si>
  <si>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</si>
  <si>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</si>
  <si>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</si>
  <si>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</si>
  <si>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</si>
  <si>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</si>
  <si>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</si>
  <si>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</si>
  <si>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</si>
  <si>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</si>
  <si>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</si>
  <si>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</si>
  <si>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</si>
  <si>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</si>
  <si>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</si>
  <si>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</si>
  <si>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</si>
  <si>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</si>
  <si>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</si>
  <si>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</si>
  <si>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</si>
  <si>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</si>
  <si>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</si>
  <si>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</si>
  <si>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</si>
  <si>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</si>
  <si>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</si>
  <si>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</si>
  <si>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</si>
  <si>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</si>
  <si>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</si>
  <si>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</si>
  <si>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</si>
  <si>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</si>
  <si>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</si>
  <si>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</si>
  <si>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</si>
  <si>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</si>
  <si>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</si>
  <si>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</si>
  <si>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</si>
  <si>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</si>
  <si>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</si>
  <si>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</si>
  <si>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</si>
  <si>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</si>
  <si>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</si>
  <si>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</si>
  <si>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</si>
  <si>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</si>
  <si>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</si>
  <si>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</si>
  <si>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</si>
  <si>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</si>
  <si>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</si>
  <si>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</si>
  <si>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</si>
  <si>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</si>
  <si>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</si>
  <si>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</si>
  <si>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</si>
  <si>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</si>
  <si>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</si>
  <si>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</si>
  <si>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</si>
  <si>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</si>
  <si>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</si>
  <si>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</si>
  <si>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</si>
  <si>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</si>
  <si>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</si>
  <si>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</si>
  <si>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</si>
  <si>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</si>
  <si>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</si>
  <si>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</si>
  <si>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</si>
  <si>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</si>
  <si>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</si>
  <si>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</si>
  <si>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</si>
  <si>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</si>
  <si>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</si>
  <si>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</si>
  <si>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</si>
  <si>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</si>
  <si>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</si>
  <si>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</si>
  <si>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</si>
  <si>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</si>
  <si>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</si>
  <si>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</si>
  <si>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</si>
  <si>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</si>
  <si>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</si>
  <si>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</si>
  <si>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</si>
  <si>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</si>
  <si>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</si>
  <si>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</si>
  <si>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</si>
  <si>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</si>
  <si>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</si>
  <si>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</si>
  <si>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</si>
  <si>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</si>
  <si>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</si>
  <si>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</si>
  <si>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</si>
  <si>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</si>
  <si>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</si>
  <si>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</si>
  <si>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</si>
  <si>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</si>
  <si>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</si>
  <si>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</si>
  <si>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</si>
  <si>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</si>
  <si>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</si>
  <si>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</si>
  <si>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</si>
  <si>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</si>
  <si>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</si>
  <si>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</si>
  <si>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</si>
  <si>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</si>
  <si>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</si>
  <si>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</si>
  <si>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</si>
  <si>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</si>
  <si>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</si>
  <si>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</si>
  <si>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</si>
  <si>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</si>
  <si>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</si>
  <si>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</si>
  <si>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</si>
  <si>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</si>
  <si>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</si>
  <si>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</si>
  <si>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</si>
  <si>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</si>
  <si>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</si>
  <si>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</si>
  <si>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</si>
  <si>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</si>
  <si>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</si>
  <si>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</si>
  <si>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</si>
  <si>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</si>
  <si>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</si>
  <si>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</si>
  <si>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</si>
  <si>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</si>
  <si>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</si>
  <si>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</si>
  <si>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</si>
  <si>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</si>
  <si>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</si>
  <si>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</si>
  <si>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</si>
  <si>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</si>
  <si>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</si>
  <si>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</si>
  <si>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</si>
  <si>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</si>
  <si>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</si>
  <si>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</si>
  <si>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</si>
  <si>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</si>
  <si>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</si>
  <si>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</si>
  <si>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</si>
  <si>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</si>
  <si>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</si>
  <si>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</si>
  <si>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</si>
  <si>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</si>
  <si>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</si>
  <si>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</si>
  <si>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</si>
  <si>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</si>
  <si>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</si>
  <si>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</si>
  <si>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</si>
  <si>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</si>
  <si>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</si>
  <si>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</si>
  <si>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</si>
  <si>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</si>
  <si>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</si>
  <si>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</si>
  <si>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</si>
  <si>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</si>
  <si>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</si>
  <si>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</si>
  <si>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</si>
  <si>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</si>
  <si>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</si>
  <si>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</si>
  <si>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</si>
  <si>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</si>
  <si>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</si>
  <si>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</si>
  <si>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</si>
  <si>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</si>
  <si>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</si>
  <si>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</si>
  <si>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</si>
  <si>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</si>
  <si>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</si>
  <si>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</si>
  <si>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</si>
  <si>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</si>
  <si>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</si>
  <si>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</si>
  <si>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</si>
  <si>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</si>
  <si>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</si>
  <si>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</si>
  <si>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</si>
  <si>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</si>
  <si>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</si>
  <si>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</si>
  <si>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</si>
  <si>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</si>
  <si>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</si>
  <si>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</si>
  <si>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</si>
  <si>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</si>
  <si>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</si>
  <si>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</si>
  <si>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</si>
  <si>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</si>
  <si>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</si>
  <si>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</si>
  <si>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</si>
  <si>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</si>
  <si>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</si>
  <si>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</si>
  <si>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</si>
  <si>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</si>
  <si>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</si>
  <si>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</si>
  <si>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</si>
  <si>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</si>
  <si>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</si>
  <si>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</si>
  <si>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</si>
  <si>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</si>
  <si>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</si>
  <si>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</si>
  <si>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</si>
  <si>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</si>
  <si>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</si>
  <si>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</si>
  <si>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</si>
  <si>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</si>
  <si>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</si>
  <si>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</si>
  <si>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</si>
  <si>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</si>
  <si>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</si>
  <si>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</si>
  <si>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</si>
  <si>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</si>
  <si>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</si>
  <si>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</si>
  <si>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</si>
  <si>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</si>
  <si>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</si>
  <si>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</si>
  <si>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</si>
  <si>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</si>
  <si>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</si>
  <si>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</si>
  <si>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</si>
  <si>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</si>
  <si>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</si>
  <si>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</si>
  <si>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</si>
  <si>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</si>
  <si>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</si>
  <si>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</si>
  <si>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</si>
  <si>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</si>
  <si>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</si>
  <si>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</si>
  <si>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</si>
  <si>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</si>
  <si>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</si>
  <si>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</si>
  <si>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</si>
  <si>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</si>
  <si>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</si>
  <si>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</si>
  <si>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</si>
  <si>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</si>
  <si>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</si>
  <si>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</si>
  <si>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</si>
  <si>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</si>
  <si>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</si>
  <si>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</si>
  <si>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</si>
  <si>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</si>
  <si>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</si>
  <si>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</si>
  <si>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</si>
  <si>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</si>
  <si>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</si>
  <si>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</si>
  <si>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</si>
  <si>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</si>
  <si>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</si>
  <si>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</si>
  <si>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</si>
  <si>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</si>
  <si>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</si>
  <si>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</si>
  <si>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</si>
  <si>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</si>
  <si>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</si>
  <si>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</si>
  <si>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</si>
  <si>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</si>
  <si>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</si>
  <si>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</si>
  <si>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</si>
  <si>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</si>
  <si>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</si>
  <si>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</si>
  <si>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</si>
  <si>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</si>
  <si>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</si>
  <si>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</si>
  <si>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</si>
  <si>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</si>
  <si>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</si>
  <si>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</si>
  <si>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</si>
  <si>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</si>
  <si>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</si>
  <si>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</si>
  <si>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</si>
  <si>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</si>
  <si>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</si>
  <si>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</si>
  <si>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</si>
  <si>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</si>
  <si>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</si>
  <si>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</si>
  <si>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</si>
  <si>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</si>
  <si>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</si>
  <si>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</si>
  <si>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</si>
  <si>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</si>
  <si>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</si>
  <si>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</si>
  <si>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</si>
  <si>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</si>
  <si>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</si>
  <si>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</si>
  <si>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</si>
  <si>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</si>
  <si>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</si>
  <si>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</si>
  <si>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</si>
  <si>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</si>
  <si>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</si>
  <si>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</si>
  <si>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</si>
  <si>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</si>
  <si>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</si>
  <si>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</si>
  <si>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</si>
  <si>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</si>
  <si>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</si>
  <si>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</si>
  <si>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</si>
  <si>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</si>
  <si>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</si>
  <si>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</si>
  <si>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</si>
  <si>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</si>
  <si>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</si>
  <si>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</si>
  <si>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</si>
  <si>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</si>
  <si>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</si>
  <si>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</si>
  <si>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</si>
  <si>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</si>
  <si>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</si>
  <si>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</si>
  <si>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</si>
  <si>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</si>
  <si>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</si>
  <si>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</si>
  <si>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</si>
  <si>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</si>
  <si>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</si>
  <si>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</si>
  <si>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</si>
  <si>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</si>
  <si>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</si>
  <si>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</si>
  <si>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</si>
  <si>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</si>
  <si>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</si>
  <si>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</si>
  <si>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</si>
  <si>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</si>
  <si>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</si>
  <si>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</si>
  <si>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</si>
  <si>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</si>
  <si>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</si>
  <si>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</si>
  <si>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</si>
  <si>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</si>
  <si>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</si>
  <si>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</si>
  <si>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</si>
  <si>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</si>
  <si>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</si>
  <si>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</si>
  <si>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</si>
  <si>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</si>
  <si>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</si>
  <si>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</si>
  <si>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</si>
  <si>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</si>
  <si>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</si>
  <si>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</si>
  <si>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</si>
  <si>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</si>
  <si>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</si>
  <si>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</si>
  <si>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</si>
  <si>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</si>
  <si>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</si>
  <si>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</si>
  <si>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</si>
  <si>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</si>
  <si>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</si>
  <si>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</si>
  <si>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</si>
  <si>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</si>
  <si>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</si>
  <si>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</si>
  <si>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</si>
  <si>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</si>
  <si>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</si>
  <si>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</si>
  <si>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</si>
  <si>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</si>
  <si>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</si>
  <si>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</si>
  <si>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</si>
  <si>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</si>
  <si>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</si>
  <si>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</si>
  <si>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</si>
  <si>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</si>
  <si>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</si>
  <si>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</si>
  <si>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</si>
  <si>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</si>
  <si>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</si>
  <si>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</si>
  <si>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</si>
  <si>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</si>
  <si>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</si>
  <si>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</si>
  <si>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</si>
  <si>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</si>
  <si>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</si>
  <si>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</si>
  <si>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</si>
  <si>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</si>
  <si>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</si>
  <si>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</si>
  <si>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</si>
  <si>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</si>
  <si>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</si>
  <si>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</si>
  <si>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</si>
  <si>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</si>
  <si>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</si>
  <si>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</si>
  <si>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</si>
  <si>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</si>
  <si>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</si>
  <si>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</si>
  <si>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</si>
  <si>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</si>
  <si>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</si>
  <si>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</si>
  <si>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</si>
  <si>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</si>
  <si>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</si>
  <si>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</si>
  <si>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</si>
  <si>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</si>
  <si>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</si>
  <si>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</si>
  <si>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</si>
  <si>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</si>
  <si>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</si>
  <si>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</si>
  <si>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</si>
  <si>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</si>
  <si>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</si>
  <si>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</si>
  <si>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</si>
  <si>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</si>
  <si>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</si>
  <si>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</si>
  <si>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</si>
  <si>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</si>
  <si>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</si>
  <si>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</si>
  <si>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</si>
  <si>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</si>
  <si>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</si>
  <si>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</si>
  <si>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</si>
  <si>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</si>
  <si>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</si>
  <si>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</si>
  <si>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</si>
  <si>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</si>
  <si>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</si>
  <si>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</si>
  <si>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</si>
  <si>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</si>
  <si>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</si>
  <si>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</si>
  <si>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</si>
  <si>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</si>
  <si>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</si>
  <si>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</si>
  <si>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</si>
  <si>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</si>
  <si>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</si>
  <si>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</si>
  <si>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</si>
  <si>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</si>
  <si>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</si>
  <si>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</si>
  <si>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</si>
  <si>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</si>
  <si>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</si>
  <si>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</si>
  <si>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</si>
  <si>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</si>
  <si>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</si>
  <si>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</si>
  <si>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</si>
  <si>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</si>
  <si>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</si>
  <si>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</si>
  <si>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</si>
  <si>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</si>
  <si>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</si>
  <si>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</si>
  <si>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</si>
  <si>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</si>
  <si>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</si>
  <si>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</si>
  <si>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</si>
  <si>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</si>
  <si>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</si>
  <si>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</si>
  <si>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</si>
  <si>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</si>
  <si>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</si>
  <si>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</si>
  <si>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</si>
  <si>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</si>
  <si>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</si>
  <si>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</si>
  <si>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</si>
  <si>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</si>
  <si>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</si>
  <si>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</si>
  <si>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</si>
  <si>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</si>
  <si>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</si>
  <si>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</si>
  <si>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</si>
  <si>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</si>
  <si>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</si>
  <si>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</si>
  <si>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</si>
  <si>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</si>
  <si>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</si>
  <si>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</si>
  <si>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</si>
  <si>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</si>
  <si>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</si>
  <si>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</si>
  <si>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</si>
  <si>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</si>
  <si>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</si>
  <si>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</si>
  <si>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</si>
  <si>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</si>
  <si>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</si>
  <si>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</si>
  <si>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</si>
  <si>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</si>
  <si>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</si>
  <si>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</si>
  <si>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</si>
  <si>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</si>
  <si>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</si>
  <si>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</si>
  <si>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</si>
  <si>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</si>
  <si>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</si>
  <si>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</si>
  <si>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</si>
  <si>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</si>
  <si>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</si>
  <si>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</si>
  <si>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</si>
  <si>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</si>
  <si>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</si>
  <si>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</si>
  <si>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</si>
  <si>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</si>
  <si>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</si>
  <si>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</si>
  <si>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</si>
  <si>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</si>
  <si>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</si>
  <si>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</si>
  <si>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</si>
  <si>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</si>
  <si>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</si>
  <si>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</si>
  <si>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</si>
  <si>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</si>
  <si>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</si>
  <si>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</si>
  <si>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</si>
  <si>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</si>
  <si>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</si>
  <si>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</si>
  <si>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</si>
  <si>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</si>
  <si>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</si>
  <si>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</si>
  <si>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</si>
  <si>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</si>
  <si>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</si>
  <si>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</si>
  <si>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</si>
  <si>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</si>
  <si>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</si>
  <si>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</si>
  <si>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</si>
  <si>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</si>
  <si>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</si>
  <si>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</si>
  <si>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</si>
  <si>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</si>
  <si>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</si>
  <si>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</si>
  <si>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</si>
  <si>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</si>
  <si>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</si>
  <si>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</si>
  <si>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</si>
  <si>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</si>
  <si>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</si>
  <si>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</si>
  <si>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</si>
  <si>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</si>
  <si>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</si>
  <si>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</si>
  <si>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</si>
  <si>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</si>
  <si>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</si>
  <si>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</si>
  <si>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</si>
  <si>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</si>
  <si>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</si>
  <si>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</si>
  <si>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</si>
  <si>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</si>
  <si>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</si>
  <si>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</si>
  <si>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</si>
  <si>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</si>
  <si>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</si>
  <si>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</si>
  <si>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</si>
  <si>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</si>
  <si>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</si>
  <si>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</si>
  <si>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</si>
  <si>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</si>
  <si>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</si>
  <si>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</si>
  <si>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</si>
  <si>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</si>
  <si>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</si>
  <si>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</si>
  <si>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</si>
  <si>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</si>
  <si>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</si>
  <si>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</si>
  <si>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</si>
  <si>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</si>
  <si>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</si>
  <si>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</si>
  <si>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</si>
  <si>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</si>
  <si>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</si>
  <si>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</si>
  <si>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</si>
  <si>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</si>
  <si>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</si>
  <si>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</si>
  <si>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</si>
  <si>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</si>
  <si>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</si>
  <si>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</si>
  <si>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</si>
  <si>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</si>
  <si>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</si>
  <si>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</si>
  <si>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</si>
  <si>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</si>
  <si>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</si>
  <si>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</si>
  <si>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</si>
  <si>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</si>
  <si>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</si>
  <si>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</si>
  <si>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</si>
  <si>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</si>
  <si>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</si>
  <si>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</si>
  <si>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</si>
  <si>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</si>
  <si>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</si>
  <si>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</si>
  <si>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</si>
  <si>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</si>
  <si>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</si>
  <si>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</si>
  <si>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</si>
  <si>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</si>
  <si>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</si>
  <si>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</si>
  <si>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</si>
  <si>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</si>
  <si>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</si>
  <si>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</si>
  <si>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</si>
  <si>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</si>
  <si>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</si>
  <si>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</si>
  <si>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</si>
  <si>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</si>
  <si>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</si>
  <si>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</si>
  <si>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</si>
  <si>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</si>
  <si>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</si>
  <si>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</si>
  <si>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</si>
  <si>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</si>
  <si>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</si>
  <si>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</si>
  <si>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</si>
  <si>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</si>
  <si>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</si>
  <si>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</si>
  <si>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</si>
  <si>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</si>
  <si>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</si>
  <si>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</si>
  <si>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</si>
  <si>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</si>
  <si>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</si>
  <si>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</si>
  <si>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</si>
  <si>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</si>
  <si>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</si>
  <si>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</si>
  <si>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</si>
  <si>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</si>
  <si>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</si>
  <si>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</si>
  <si>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</si>
  <si>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</si>
  <si>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</si>
  <si>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</si>
  <si>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</si>
  <si>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</si>
  <si>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</si>
  <si>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</si>
  <si>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</si>
  <si>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</si>
  <si>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</si>
  <si>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</si>
  <si>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</si>
  <si>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</si>
  <si>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</si>
  <si>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</si>
  <si>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</si>
  <si>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</si>
  <si>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</si>
  <si>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</si>
  <si>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</si>
  <si>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</si>
  <si>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</si>
  <si>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</si>
  <si>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</si>
  <si>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</si>
  <si>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</si>
  <si>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</si>
  <si>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</si>
  <si>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</si>
  <si>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</si>
  <si>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</si>
  <si>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</si>
  <si>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</si>
  <si>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</si>
  <si>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</si>
  <si>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</si>
  <si>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</si>
  <si>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</si>
  <si>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</si>
  <si>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</si>
  <si>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</si>
  <si>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</si>
  <si>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</si>
  <si>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</si>
  <si>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</si>
  <si>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</si>
  <si>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</si>
  <si>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</si>
  <si>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</si>
  <si>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</si>
  <si>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</si>
  <si>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</si>
  <si>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</si>
  <si>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</si>
  <si>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</si>
  <si>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</si>
  <si>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</si>
  <si>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</si>
  <si>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</si>
  <si>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</si>
  <si>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</si>
  <si>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</si>
  <si>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</si>
  <si>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</si>
  <si>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</si>
  <si>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</si>
  <si>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</si>
  <si>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</si>
  <si>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</si>
  <si>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</si>
  <si>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</si>
  <si>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</si>
  <si>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</si>
  <si>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</si>
  <si>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</si>
  <si>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</si>
  <si>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</si>
  <si>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</si>
  <si>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</si>
  <si>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</si>
  <si>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</si>
  <si>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</si>
  <si>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</si>
  <si>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</si>
  <si>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</si>
  <si>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</si>
  <si>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</si>
  <si>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</si>
  <si>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</si>
  <si>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</si>
  <si>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</si>
  <si>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</si>
  <si>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</si>
  <si>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</si>
  <si>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</si>
  <si>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</si>
  <si>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</si>
  <si>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</si>
  <si>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</si>
  <si>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</si>
  <si>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</si>
  <si>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</si>
  <si>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</si>
  <si>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</si>
  <si>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</si>
  <si>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</si>
  <si>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</si>
  <si>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</si>
  <si>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</si>
  <si>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</si>
  <si>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</si>
  <si>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</si>
  <si>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</si>
  <si>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</si>
  <si>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</si>
  <si>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</si>
  <si>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</si>
  <si>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</si>
  <si>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</si>
  <si>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</si>
  <si>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</si>
  <si>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</si>
  <si>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</si>
  <si>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</si>
  <si>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</si>
  <si>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</si>
  <si>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</si>
  <si>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</si>
  <si>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</si>
  <si>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</si>
  <si>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</si>
  <si>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</si>
  <si>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</si>
  <si>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</si>
  <si>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</si>
  <si>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</si>
  <si>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</si>
  <si>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</si>
  <si>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</si>
  <si>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</si>
  <si>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</si>
  <si>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</si>
  <si>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</si>
  <si>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</si>
  <si>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</si>
  <si>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</si>
  <si>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</si>
  <si>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</si>
  <si>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</si>
  <si>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</si>
  <si>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</si>
  <si>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</si>
  <si>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</si>
  <si>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</si>
  <si>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</si>
  <si>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</si>
  <si>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</si>
  <si>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</si>
  <si>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</si>
  <si>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</si>
  <si>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</si>
  <si>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</si>
  <si>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</si>
  <si>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</si>
  <si>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</si>
  <si>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</si>
  <si>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</si>
  <si>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</si>
  <si>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</si>
  <si>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</si>
  <si>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</si>
  <si>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</si>
  <si>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</si>
  <si>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</si>
  <si>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</si>
  <si>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</si>
  <si>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</si>
  <si>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</si>
  <si>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</si>
  <si>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</si>
  <si>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</si>
  <si>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</si>
  <si>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</si>
  <si>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</si>
  <si>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</si>
  <si>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</si>
  <si>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</si>
  <si>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</si>
  <si>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</si>
  <si>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</si>
  <si>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</si>
  <si>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</si>
  <si>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</si>
  <si>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</si>
  <si>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</si>
  <si>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</si>
  <si>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</si>
  <si>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</si>
  <si>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</si>
  <si>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</si>
  <si>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</si>
  <si>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</si>
  <si>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</si>
  <si>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</si>
  <si>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</si>
  <si>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</si>
  <si>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</si>
  <si>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</si>
  <si>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</si>
  <si>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</si>
  <si>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</si>
  <si>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</si>
  <si>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</si>
  <si>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</si>
  <si>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</si>
  <si>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</si>
  <si>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</si>
  <si>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</si>
  <si>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</si>
  <si>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</si>
  <si>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</si>
  <si>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</si>
  <si>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</si>
  <si>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</si>
  <si>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</si>
  <si>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</si>
  <si>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</si>
  <si>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</si>
  <si>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</si>
  <si>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</si>
  <si>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</si>
  <si>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</si>
  <si>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</si>
  <si>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</si>
  <si>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</si>
  <si>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</si>
  <si>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</si>
  <si>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</si>
  <si>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</si>
  <si>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</si>
  <si>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</si>
  <si>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</si>
  <si>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</si>
  <si>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</si>
  <si>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</si>
  <si>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</si>
  <si>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</si>
  <si>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</si>
  <si>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</si>
  <si>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</si>
  <si>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</si>
  <si>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</si>
  <si>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</si>
  <si>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</si>
  <si>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</si>
  <si>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</si>
  <si>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</si>
  <si>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</si>
  <si>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</si>
  <si>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</si>
  <si>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</si>
  <si>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</si>
  <si>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</si>
  <si>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</si>
  <si>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</si>
  <si>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</si>
  <si>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</si>
  <si>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</si>
  <si>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</si>
  <si>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</si>
  <si>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</si>
  <si>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</si>
  <si>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</si>
  <si>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</si>
  <si>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</si>
  <si>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</si>
  <si>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</si>
  <si>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</si>
  <si>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</si>
  <si>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</si>
  <si>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</si>
  <si>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</si>
  <si>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</si>
  <si>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</si>
  <si>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</si>
  <si>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</si>
  <si>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</si>
  <si>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</si>
  <si>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</si>
  <si>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</si>
  <si>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</si>
  <si>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</si>
  <si>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</si>
  <si>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</si>
  <si>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</si>
  <si>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</si>
  <si>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</si>
  <si>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</si>
  <si>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</si>
  <si>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</si>
  <si>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</si>
  <si>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</si>
  <si>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</si>
  <si>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</si>
  <si>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</si>
  <si>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</si>
  <si>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</si>
  <si>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</si>
  <si>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</si>
  <si>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</si>
  <si>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</si>
  <si>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</si>
  <si>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</si>
  <si>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</si>
  <si>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</si>
  <si>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</si>
  <si>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</si>
  <si>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</si>
  <si>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</si>
  <si>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</si>
  <si>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</si>
  <si>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</si>
  <si>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</si>
  <si>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</si>
  <si>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</si>
  <si>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</si>
  <si>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</si>
  <si>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</si>
  <si>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</si>
  <si>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</si>
  <si>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</si>
  <si>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</si>
  <si>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</si>
  <si>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</si>
  <si>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</si>
  <si>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</si>
  <si>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</si>
  <si>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</si>
  <si>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</si>
  <si>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</si>
  <si>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</si>
  <si>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</si>
  <si>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</si>
  <si>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</si>
  <si>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</si>
  <si>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</si>
  <si>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</si>
  <si>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</si>
  <si>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</si>
  <si>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</si>
  <si>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</si>
  <si>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</si>
  <si>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</si>
  <si>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</si>
  <si>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</si>
  <si>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</si>
  <si>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</si>
  <si>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</si>
  <si>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</si>
  <si>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</si>
  <si>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</si>
  <si>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</si>
  <si>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</si>
  <si>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</si>
  <si>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</si>
  <si>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</si>
  <si>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</si>
  <si>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</si>
  <si>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</si>
  <si>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</si>
  <si>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</si>
  <si>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</si>
  <si>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</si>
  <si>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</si>
  <si>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</si>
  <si>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</si>
  <si>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</si>
  <si>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</si>
  <si>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</si>
  <si>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</si>
  <si>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</si>
  <si>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</si>
  <si>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</si>
  <si>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</si>
  <si>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</si>
  <si>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</si>
  <si>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</si>
  <si>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</si>
  <si>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</si>
  <si>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</si>
  <si>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</si>
  <si>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</si>
  <si>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</si>
  <si>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</si>
  <si>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</si>
  <si>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</si>
  <si>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</si>
  <si>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</si>
  <si>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</si>
  <si>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</si>
  <si>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</si>
  <si>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</si>
  <si>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</si>
  <si>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</si>
  <si>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</si>
  <si>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</si>
  <si>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</si>
  <si>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</si>
  <si>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</si>
  <si>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</si>
  <si>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</si>
  <si>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</si>
  <si>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</si>
  <si>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</si>
  <si>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</si>
  <si>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</si>
  <si>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</si>
  <si>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</si>
  <si>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</si>
  <si>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</si>
  <si>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</si>
  <si>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</si>
  <si>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</si>
  <si>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</si>
  <si>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</si>
  <si>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</si>
  <si>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</si>
  <si>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</si>
  <si>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</si>
  <si>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</si>
  <si>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</si>
  <si>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</si>
  <si>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</si>
  <si>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</si>
  <si>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</si>
  <si>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</si>
  <si>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</si>
  <si>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</si>
  <si>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</si>
  <si>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</si>
  <si>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</si>
  <si>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</si>
  <si>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</si>
  <si>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</si>
  <si>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</si>
  <si>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</si>
  <si>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</si>
  <si>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</si>
  <si>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</si>
  <si>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</si>
  <si>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</si>
  <si>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</si>
  <si>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</si>
  <si>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</si>
  <si>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</si>
  <si>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</si>
  <si>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</si>
  <si>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</si>
  <si>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</si>
  <si>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</si>
  <si>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</si>
  <si>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</si>
  <si>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</si>
  <si>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</si>
  <si>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</si>
  <si>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</si>
  <si>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</si>
  <si>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</si>
  <si>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</si>
  <si>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</si>
  <si>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</si>
  <si>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</si>
  <si>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</si>
  <si>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</si>
  <si>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</si>
  <si>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</si>
  <si>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</si>
  <si>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</si>
  <si>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</si>
  <si>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</si>
  <si>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</si>
  <si>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</si>
  <si>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</si>
  <si>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</si>
  <si>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</si>
  <si>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</si>
  <si>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</si>
  <si>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</si>
  <si>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</si>
  <si>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</si>
  <si>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</si>
  <si>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</si>
  <si>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</si>
  <si>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</si>
  <si>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</si>
  <si>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</si>
  <si>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</si>
  <si>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</si>
  <si>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</si>
  <si>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</si>
  <si>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</si>
  <si>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</si>
  <si>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</si>
  <si>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</si>
  <si>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</si>
  <si>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</si>
  <si>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</si>
  <si>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</si>
  <si>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</si>
  <si>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</si>
  <si>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</si>
  <si>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</si>
  <si>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</si>
  <si>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</si>
  <si>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</si>
  <si>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</si>
  <si>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</si>
  <si>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</si>
  <si>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</si>
  <si>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</si>
  <si>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</si>
  <si>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</si>
  <si>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</si>
  <si>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</si>
  <si>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</si>
  <si>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</si>
  <si>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</si>
  <si>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</si>
  <si>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</si>
  <si>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</si>
  <si>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</si>
  <si>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</si>
  <si>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</si>
  <si>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</si>
  <si>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</si>
  <si>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</si>
  <si>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</si>
  <si>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</si>
  <si>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</si>
  <si>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</si>
  <si>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</si>
  <si>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</si>
  <si>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</si>
  <si>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</si>
  <si>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</si>
  <si>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</si>
  <si>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</si>
  <si>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</si>
  <si>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</si>
  <si>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</si>
  <si>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</si>
  <si>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</si>
  <si>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</si>
  <si>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</si>
  <si>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</si>
  <si>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</si>
  <si>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</si>
  <si>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</si>
  <si>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</si>
  <si>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</si>
  <si>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</si>
  <si>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</si>
  <si>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</si>
  <si>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</si>
  <si>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</si>
  <si>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</si>
  <si>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</si>
  <si>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</si>
  <si>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</si>
  <si>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</si>
  <si>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</si>
  <si>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</si>
  <si>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</si>
  <si>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</si>
  <si>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</si>
  <si>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</si>
  <si>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</si>
  <si>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</si>
  <si>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</si>
  <si>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</si>
  <si>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</si>
  <si>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</si>
  <si>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</si>
  <si>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</si>
  <si>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</si>
  <si>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</si>
  <si>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</si>
  <si>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</si>
  <si>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</si>
  <si>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</si>
  <si>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</si>
  <si>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</si>
  <si>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</si>
  <si>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</si>
  <si>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</si>
  <si>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</si>
  <si>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</si>
  <si>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</si>
  <si>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</si>
  <si>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</si>
  <si>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</si>
  <si>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</si>
  <si>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</si>
  <si>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</si>
  <si>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</si>
  <si>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</si>
  <si>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</si>
  <si>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</si>
  <si>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</si>
  <si>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</si>
  <si>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</si>
  <si>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</si>
  <si>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</si>
  <si>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</si>
  <si>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</si>
  <si>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</si>
  <si>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</si>
  <si>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</si>
  <si>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</si>
  <si>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</si>
  <si>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</si>
  <si>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</si>
  <si>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</si>
  <si>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</si>
  <si>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</si>
  <si>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</si>
  <si>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</si>
  <si>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</si>
  <si>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</si>
  <si>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</si>
  <si>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</si>
  <si>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</si>
  <si>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</si>
  <si>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</si>
  <si>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</si>
  <si>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</si>
  <si>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</si>
  <si>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</si>
  <si>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</si>
  <si>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</si>
  <si>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</si>
  <si>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</si>
  <si>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</si>
  <si>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</si>
  <si>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</si>
  <si>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</si>
  <si>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</si>
  <si>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</si>
  <si>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</si>
  <si>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</si>
  <si>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</si>
  <si>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</si>
  <si>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</si>
  <si>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</si>
  <si>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</si>
  <si>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</si>
  <si>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</si>
  <si>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</si>
  <si>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</si>
  <si>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</si>
  <si>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</si>
  <si>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</si>
  <si>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</si>
  <si>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</si>
  <si>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</si>
  <si>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</si>
  <si>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</si>
  <si>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</si>
  <si>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</si>
  <si>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</si>
  <si>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</si>
  <si>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</si>
  <si>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</si>
  <si>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</si>
  <si>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</si>
  <si>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</si>
  <si>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</si>
  <si>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</si>
  <si>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</si>
  <si>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</si>
  <si>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</si>
  <si>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</si>
  <si>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</si>
  <si>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</si>
  <si>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</si>
  <si>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</si>
  <si>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</si>
  <si>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</si>
  <si>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</si>
  <si>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</si>
  <si>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</si>
  <si>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</si>
  <si>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</si>
  <si>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</si>
  <si>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</si>
  <si>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</si>
  <si>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</si>
  <si>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</si>
  <si>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</si>
  <si>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</si>
  <si>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</si>
  <si>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</si>
  <si>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</si>
  <si>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</si>
  <si>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</si>
  <si>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</si>
  <si>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</si>
  <si>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</si>
  <si>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</si>
  <si>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</si>
  <si>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</si>
  <si>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</si>
  <si>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</si>
  <si>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</si>
  <si>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</si>
  <si>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</si>
  <si>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</si>
  <si>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</si>
  <si>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</si>
  <si>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</si>
  <si>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</si>
  <si>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</si>
  <si>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</si>
  <si>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</si>
  <si>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</si>
  <si>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</si>
  <si>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</si>
  <si>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</si>
  <si>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</si>
  <si>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</si>
  <si>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</si>
  <si>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</si>
  <si>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</si>
  <si>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</si>
  <si>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</si>
  <si>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</si>
  <si>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</si>
  <si>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</si>
  <si>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</si>
  <si>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</si>
  <si>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</si>
  <si>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</si>
  <si>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</si>
  <si>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</si>
  <si>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</si>
  <si>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</si>
  <si>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</si>
  <si>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</si>
  <si>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</si>
  <si>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</si>
  <si>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</si>
  <si>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</si>
  <si>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</si>
  <si>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</si>
  <si>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</si>
  <si>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</si>
  <si>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</si>
  <si>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</si>
  <si>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</si>
  <si>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</si>
  <si>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</si>
  <si>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</si>
  <si>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</si>
  <si>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</si>
  <si>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</si>
  <si>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</si>
  <si>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</si>
  <si>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</si>
  <si>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</si>
  <si>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</si>
  <si>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</si>
  <si>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</si>
  <si>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</si>
  <si>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</si>
  <si>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</si>
  <si>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</si>
  <si>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</si>
  <si>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</si>
  <si>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</si>
  <si>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</si>
  <si>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</si>
  <si>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</si>
  <si>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</si>
  <si>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</si>
  <si>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</si>
  <si>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</si>
  <si>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</si>
  <si>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</si>
  <si>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</si>
  <si>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</si>
  <si>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</si>
  <si>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</si>
  <si>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</si>
  <si>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</si>
  <si>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</si>
  <si>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</si>
  <si>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</si>
  <si>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</si>
  <si>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</si>
  <si>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</si>
  <si>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</si>
  <si>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</si>
  <si>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</si>
  <si>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</si>
  <si>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</si>
  <si>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</si>
  <si>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</si>
  <si>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</si>
  <si>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</si>
  <si>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</si>
  <si>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</si>
  <si>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</si>
  <si>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</si>
  <si>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</si>
  <si>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</si>
  <si>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</si>
  <si>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</si>
  <si>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</si>
  <si>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</si>
  <si>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</si>
  <si>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</si>
  <si>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</si>
  <si>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</si>
  <si>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</si>
  <si>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</si>
  <si>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</si>
  <si>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</si>
  <si>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</si>
  <si>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</si>
  <si>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</si>
  <si>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</si>
  <si>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</si>
  <si>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</si>
  <si>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</si>
  <si>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</si>
  <si>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</si>
  <si>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</si>
  <si>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</si>
  <si>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</si>
  <si>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</si>
  <si>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</si>
  <si>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</si>
  <si>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</si>
  <si>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</si>
  <si>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</si>
  <si>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</si>
  <si>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</si>
  <si>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</si>
  <si>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</si>
  <si>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</si>
  <si>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</si>
  <si>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</si>
  <si>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</si>
  <si>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</si>
  <si>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</si>
  <si>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</si>
  <si>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</si>
  <si>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</si>
  <si>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</si>
  <si>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</si>
  <si>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</si>
  <si>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</si>
  <si>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</si>
  <si>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</si>
  <si>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</si>
  <si>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</si>
  <si>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</si>
  <si>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</si>
  <si>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</si>
  <si>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</si>
  <si>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</si>
  <si>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</si>
  <si>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</si>
  <si>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</si>
  <si>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</si>
  <si>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</si>
  <si>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</si>
  <si>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</si>
  <si>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</si>
  <si>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</si>
  <si>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</si>
  <si>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</si>
  <si>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</si>
  <si>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</si>
  <si>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</si>
  <si>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</si>
  <si>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</si>
  <si>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</si>
  <si>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</si>
  <si>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</si>
  <si>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</si>
  <si>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</si>
  <si>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</si>
  <si>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</si>
  <si>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</si>
  <si>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</si>
  <si>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</si>
  <si>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</si>
  <si>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</si>
  <si>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</si>
  <si>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</si>
  <si>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</si>
  <si>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</si>
  <si>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</si>
  <si>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</si>
  <si>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</si>
  <si>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</si>
  <si>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</si>
  <si>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</si>
  <si>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</si>
  <si>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</si>
  <si>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</si>
  <si>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</si>
  <si>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</si>
  <si>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</si>
  <si>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</si>
  <si>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</si>
  <si>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</si>
  <si>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</si>
  <si>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</si>
  <si>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</si>
  <si>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</si>
  <si>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</si>
  <si>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</si>
  <si>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</si>
  <si>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</si>
  <si>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</si>
  <si>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</si>
  <si>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</si>
  <si>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</si>
  <si>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</si>
  <si>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</si>
  <si>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</si>
  <si>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</si>
  <si>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</si>
  <si>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</si>
  <si>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</si>
  <si>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</si>
  <si>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</si>
  <si>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</si>
  <si>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</si>
  <si>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</si>
  <si>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</si>
  <si>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</si>
  <si>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</si>
  <si>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</si>
  <si>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</si>
  <si>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</si>
  <si>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</si>
  <si>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</si>
  <si>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</si>
  <si>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</si>
  <si>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</si>
  <si>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</si>
  <si>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</si>
  <si>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</si>
  <si>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</si>
  <si>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</si>
  <si>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</si>
  <si>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</si>
  <si>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</si>
  <si>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</si>
  <si>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</si>
  <si>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</si>
  <si>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</si>
  <si>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</si>
  <si>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</si>
  <si>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</si>
  <si>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</si>
  <si>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</si>
  <si>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</si>
  <si>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</si>
  <si>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</si>
  <si>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</si>
  <si>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</si>
  <si>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</si>
  <si>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</si>
  <si>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</si>
  <si>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</si>
  <si>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</si>
  <si>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</si>
  <si>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</si>
  <si>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</si>
  <si>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</si>
  <si>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</si>
  <si>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</si>
  <si>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</si>
  <si>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</si>
  <si>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</si>
  <si>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</si>
  <si>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</si>
  <si>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</si>
  <si>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</si>
  <si>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</si>
  <si>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</si>
  <si>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</si>
  <si>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</si>
  <si>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</si>
  <si>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</si>
  <si>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</si>
  <si>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</si>
  <si>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</si>
  <si>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</si>
  <si>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</si>
  <si>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</si>
  <si>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</si>
  <si>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</si>
  <si>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</si>
  <si>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</si>
  <si>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</si>
  <si>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</si>
  <si>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</si>
  <si>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</si>
  <si>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</si>
  <si>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</si>
  <si>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</si>
  <si>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</si>
  <si>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</si>
  <si>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</si>
  <si>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</si>
  <si>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</si>
  <si>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</si>
  <si>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</si>
  <si>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</si>
  <si>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</si>
  <si>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</si>
  <si>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</si>
  <si>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</si>
  <si>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</si>
  <si>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</si>
  <si>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</si>
  <si>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</si>
  <si>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</si>
  <si>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</si>
  <si>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</si>
  <si>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</si>
  <si>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</si>
  <si>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</si>
  <si>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</si>
  <si>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</si>
  <si>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</si>
  <si>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</si>
  <si>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</si>
  <si>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</si>
  <si>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</si>
  <si>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</si>
  <si>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</si>
  <si>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</si>
  <si>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</si>
  <si>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</si>
  <si>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</si>
  <si>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</si>
  <si>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</si>
  <si>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</si>
  <si>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</si>
  <si>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</si>
  <si>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</si>
  <si>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</si>
  <si>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</si>
  <si>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</si>
  <si>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</si>
  <si>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</si>
  <si>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</si>
  <si>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</si>
  <si>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</si>
  <si>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</si>
  <si>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</si>
  <si>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</si>
  <si>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</si>
  <si>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</si>
  <si>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</si>
  <si>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</si>
  <si>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</si>
  <si>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</si>
  <si>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</si>
  <si>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</si>
  <si>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</si>
  <si>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</si>
  <si>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</si>
  <si>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</si>
  <si>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</si>
  <si>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</si>
  <si>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</si>
  <si>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</si>
  <si>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</si>
  <si>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</si>
  <si>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</si>
  <si>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</si>
  <si>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</si>
  <si>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</si>
  <si>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</si>
  <si>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</si>
  <si>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</si>
  <si>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</si>
  <si>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</si>
  <si>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</si>
  <si>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</si>
  <si>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</si>
  <si>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</si>
  <si>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</si>
  <si>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</si>
  <si>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</si>
  <si>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</si>
  <si>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</si>
  <si>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</si>
  <si>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</si>
  <si>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</si>
  <si>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</si>
  <si>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</si>
  <si>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</si>
  <si>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</si>
  <si>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</si>
  <si>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</si>
  <si>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</si>
  <si>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</si>
  <si>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</si>
  <si>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</si>
  <si>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</si>
  <si>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</si>
  <si>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</si>
  <si>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</si>
  <si>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</si>
  <si>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</si>
  <si>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</si>
  <si>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</si>
  <si>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</si>
  <si>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</si>
  <si>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</si>
  <si>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</si>
  <si>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</si>
  <si>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</si>
  <si>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</si>
  <si>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</si>
  <si>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</si>
  <si>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</si>
  <si>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</si>
  <si>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</si>
  <si>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</si>
  <si>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</si>
  <si>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</si>
  <si>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</si>
  <si>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</si>
  <si>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</si>
  <si>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</si>
  <si>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</si>
  <si>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</si>
  <si>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</si>
  <si>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</si>
  <si>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</si>
  <si>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</si>
  <si>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</si>
  <si>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</si>
  <si>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</si>
  <si>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</si>
  <si>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</si>
  <si>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</si>
  <si>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</si>
  <si>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</si>
  <si>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</si>
  <si>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</si>
  <si>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</si>
  <si>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</si>
  <si>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</si>
  <si>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</si>
  <si>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</si>
  <si>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</si>
  <si>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</si>
  <si>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</si>
  <si>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</si>
  <si>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</si>
  <si>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</si>
  <si>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</si>
  <si>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</si>
  <si>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</si>
  <si>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</si>
  <si>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</si>
  <si>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</si>
  <si>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</si>
  <si>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</si>
  <si>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</si>
  <si>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</si>
  <si>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</si>
  <si>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</si>
  <si>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</si>
  <si>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</si>
  <si>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</si>
  <si>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</si>
  <si>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</si>
  <si>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</si>
  <si>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</si>
  <si>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</si>
  <si>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</si>
  <si>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</si>
  <si>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</si>
  <si>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</si>
  <si>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</si>
  <si>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</si>
  <si>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</si>
  <si>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</si>
  <si>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</si>
  <si>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</si>
  <si>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</si>
  <si>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</si>
  <si>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</si>
  <si>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</si>
  <si>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</si>
  <si>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</si>
  <si>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</si>
  <si>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</si>
  <si>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</si>
  <si>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</si>
  <si>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</si>
  <si>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</si>
  <si>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</si>
  <si>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</si>
  <si>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</si>
  <si>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</si>
  <si>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</si>
  <si>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</si>
  <si>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</si>
  <si>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</si>
  <si>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</si>
  <si>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</si>
  <si>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</si>
  <si>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</si>
  <si>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</si>
  <si>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</si>
  <si>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</si>
  <si>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</si>
  <si>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</si>
  <si>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</si>
  <si>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</si>
  <si>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</si>
  <si>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</si>
  <si>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</si>
  <si>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</si>
  <si>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</si>
  <si>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</si>
  <si>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</si>
  <si>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</si>
  <si>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</si>
  <si>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</si>
  <si>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</si>
  <si>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</si>
  <si>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</si>
  <si>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</si>
  <si>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</si>
  <si>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</si>
  <si>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</si>
  <si>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</si>
  <si>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</si>
  <si>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</si>
  <si>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</si>
  <si>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</si>
  <si>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</si>
  <si>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</si>
  <si>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</si>
  <si>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</si>
  <si>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</si>
  <si>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</si>
  <si>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</si>
  <si>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</si>
  <si>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</si>
  <si>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</si>
  <si>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</si>
  <si>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</si>
  <si>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</si>
  <si>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</si>
  <si>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</si>
  <si>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</si>
  <si>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</si>
  <si>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</si>
  <si>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</si>
  <si>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</si>
  <si>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</si>
  <si>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</si>
  <si>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</si>
  <si>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</si>
  <si>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</si>
  <si>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</si>
  <si>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</si>
  <si>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</si>
  <si>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</si>
  <si>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</si>
  <si>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</si>
  <si>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</si>
  <si>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</si>
  <si>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</si>
  <si>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</si>
  <si>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</si>
  <si>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</si>
  <si>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</si>
  <si>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</si>
  <si>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</si>
  <si>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</si>
  <si>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</si>
  <si>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</si>
  <si>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</si>
  <si>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</si>
  <si>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</si>
  <si>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</si>
  <si>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</si>
  <si>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</si>
  <si>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</si>
  <si>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</si>
  <si>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</si>
  <si>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</si>
  <si>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</si>
  <si>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</si>
  <si>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</si>
  <si>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</si>
  <si>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</si>
  <si>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</si>
  <si>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</si>
  <si>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</si>
  <si>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</si>
  <si>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</si>
  <si>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</si>
  <si>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</si>
  <si>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</si>
  <si>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</si>
  <si>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</si>
  <si>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</si>
  <si>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</si>
  <si>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</si>
  <si>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</si>
  <si>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</si>
  <si>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</si>
  <si>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</si>
  <si>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</si>
  <si>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</si>
  <si>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</si>
  <si>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</si>
  <si>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</si>
  <si>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</si>
  <si>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</si>
  <si>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</si>
  <si>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</si>
  <si>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</si>
  <si>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</si>
  <si>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</si>
  <si>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</si>
  <si>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</si>
  <si>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</si>
  <si>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</si>
  <si>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</si>
  <si>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</si>
  <si>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</si>
  <si>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</si>
  <si>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</si>
  <si>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</si>
  <si>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</si>
  <si>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</si>
  <si>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</si>
  <si>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</si>
  <si>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</si>
  <si>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</si>
  <si>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</si>
  <si>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</si>
  <si>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</si>
  <si>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</si>
  <si>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</si>
  <si>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</si>
  <si>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</si>
  <si>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</si>
  <si>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</si>
  <si>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</si>
  <si>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</si>
  <si>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</si>
  <si>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</si>
  <si>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</si>
  <si>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</si>
  <si>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</si>
  <si>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</si>
  <si>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</si>
  <si>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</si>
  <si>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</si>
  <si>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</si>
  <si>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</si>
  <si>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</si>
  <si>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</si>
  <si>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</si>
  <si>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</si>
  <si>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</si>
  <si>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</si>
  <si>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</si>
  <si>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</si>
  <si>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</si>
  <si>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</si>
  <si>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</si>
  <si>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</si>
  <si>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</si>
  <si>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</si>
  <si>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</si>
  <si>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</si>
  <si>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</si>
  <si>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</si>
  <si>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</si>
  <si>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</si>
  <si>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</si>
  <si>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</si>
  <si>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</si>
  <si>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</si>
  <si>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</si>
  <si>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</si>
  <si>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</si>
  <si>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</si>
  <si>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</si>
  <si>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</si>
  <si>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</si>
  <si>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</si>
  <si>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</si>
  <si>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</si>
  <si>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</si>
  <si>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</si>
  <si>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</si>
  <si>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</si>
  <si>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</si>
  <si>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</si>
  <si>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</si>
  <si>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</si>
  <si>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</si>
  <si>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</si>
  <si>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</si>
  <si>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</si>
  <si>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</si>
  <si>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</si>
  <si>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</si>
  <si>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</si>
  <si>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</si>
  <si>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</si>
  <si>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</si>
  <si>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</si>
  <si>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</si>
  <si>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</si>
  <si>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</si>
  <si>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</si>
  <si>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</si>
  <si>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</si>
  <si>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</si>
  <si>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</si>
  <si>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</si>
  <si>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</si>
  <si>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</si>
  <si>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</si>
  <si>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</si>
  <si>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</si>
  <si>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</si>
  <si>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</si>
  <si>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</si>
  <si>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</si>
  <si>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</si>
  <si>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</si>
  <si>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</si>
  <si>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</si>
  <si>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</si>
  <si>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</si>
  <si>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</si>
  <si>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</si>
  <si>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</si>
  <si>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</si>
  <si>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</si>
  <si>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</si>
  <si>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</si>
  <si>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</si>
  <si>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</si>
  <si>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</si>
  <si>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</si>
  <si>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</si>
  <si>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</si>
  <si>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</si>
  <si>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</si>
  <si>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</si>
  <si>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</si>
  <si>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</si>
  <si>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</si>
  <si>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</si>
  <si>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</si>
  <si>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</si>
  <si>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</si>
  <si>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</si>
  <si>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</si>
  <si>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</si>
  <si>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</si>
  <si>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</si>
  <si>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</si>
  <si>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</si>
  <si>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</si>
  <si>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</si>
  <si>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</si>
  <si>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</si>
  <si>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</si>
  <si>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</si>
  <si>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</si>
  <si>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</si>
  <si>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</si>
  <si>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</si>
  <si>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</si>
  <si>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</si>
  <si>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</si>
  <si>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</si>
  <si>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</si>
  <si>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</si>
  <si>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</si>
  <si>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</si>
  <si>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</si>
  <si>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</si>
  <si>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</si>
  <si>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</si>
  <si>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</si>
  <si>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</si>
  <si>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</si>
  <si>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</si>
  <si>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</si>
  <si>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</si>
  <si>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</si>
  <si>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</si>
  <si>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</si>
  <si>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</si>
  <si>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</si>
  <si>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</si>
  <si>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</si>
  <si>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</si>
  <si>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</si>
  <si>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</si>
  <si>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</si>
  <si>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</si>
  <si>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</si>
  <si>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</si>
  <si>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</si>
  <si>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</si>
  <si>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</si>
  <si>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</si>
  <si>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</si>
  <si>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</si>
  <si>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</si>
  <si>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</si>
  <si>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</si>
  <si>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</si>
  <si>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</si>
  <si>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</si>
  <si>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</si>
  <si>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</si>
  <si>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</si>
  <si>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</si>
  <si>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</si>
  <si>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</si>
  <si>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</si>
  <si>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</si>
  <si>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</si>
  <si>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</si>
  <si>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</si>
  <si>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</si>
  <si>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</si>
  <si>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</si>
  <si>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</si>
  <si>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</si>
  <si>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</si>
  <si>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</si>
  <si>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</si>
  <si>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</si>
  <si>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</si>
  <si>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</si>
  <si>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</si>
  <si>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</si>
  <si>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</si>
  <si>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</si>
  <si>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</si>
  <si>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</si>
  <si>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</si>
  <si>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</si>
  <si>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</si>
  <si>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</si>
  <si>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</si>
  <si>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</si>
  <si>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</si>
  <si>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</si>
  <si>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</si>
  <si>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</si>
  <si>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</si>
  <si>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</si>
  <si>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</si>
  <si>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</si>
  <si>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</si>
  <si>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</si>
  <si>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</si>
  <si>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</si>
  <si>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</si>
  <si>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</si>
  <si>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</si>
  <si>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</si>
  <si>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</si>
  <si>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</si>
  <si>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</si>
  <si>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</si>
  <si>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</si>
  <si>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</si>
  <si>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</si>
  <si>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</si>
  <si>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</si>
  <si>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</si>
  <si>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</si>
  <si>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</si>
  <si>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</si>
  <si>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</si>
  <si>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</si>
  <si>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</si>
  <si>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</si>
  <si>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</si>
  <si>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</si>
  <si>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</si>
  <si>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</si>
  <si>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</si>
  <si>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</si>
  <si>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</si>
  <si>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</si>
  <si>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</si>
  <si>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</si>
  <si>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</si>
  <si>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</si>
  <si>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</si>
  <si>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</si>
  <si>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</si>
  <si>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</si>
  <si>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</si>
  <si>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</si>
  <si>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</si>
  <si>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</si>
  <si>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</si>
  <si>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</si>
  <si>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</si>
  <si>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</si>
  <si>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</si>
  <si>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</si>
  <si>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</si>
  <si>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</si>
  <si>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</si>
  <si>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</si>
  <si>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</si>
  <si>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</si>
  <si>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</si>
  <si>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</si>
  <si>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</si>
  <si>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</si>
  <si>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</si>
  <si>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</si>
  <si>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</si>
  <si>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</si>
  <si>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</si>
  <si>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</si>
  <si>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</si>
  <si>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</si>
  <si>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</si>
  <si>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</si>
  <si>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</si>
  <si>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</si>
  <si>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</si>
  <si>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</si>
  <si>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</si>
  <si>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</si>
  <si>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</si>
  <si>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</si>
  <si>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</si>
  <si>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</si>
  <si>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</si>
  <si>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</si>
  <si>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</si>
  <si>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</si>
  <si>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</si>
  <si>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</si>
  <si>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</si>
  <si>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</si>
  <si>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</si>
  <si>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</si>
  <si>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</si>
  <si>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</si>
  <si>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</si>
  <si>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</si>
  <si>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</si>
  <si>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</si>
  <si>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</si>
  <si>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</si>
  <si>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</si>
  <si>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</si>
  <si>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</si>
  <si>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</si>
  <si>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</si>
  <si>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</si>
  <si>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</si>
  <si>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</si>
  <si>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</si>
  <si>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</si>
  <si>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</si>
  <si>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</si>
  <si>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</si>
  <si>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</si>
  <si>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</si>
  <si>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</si>
  <si>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</si>
  <si>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</si>
  <si>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</si>
  <si>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</si>
  <si>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</si>
  <si>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</si>
  <si>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</si>
  <si>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</si>
  <si>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</si>
  <si>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</si>
  <si>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</si>
  <si>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</si>
  <si>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</si>
  <si>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</si>
  <si>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</si>
  <si>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</si>
  <si>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</si>
  <si>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</si>
  <si>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</si>
  <si>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</si>
  <si>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</si>
  <si>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</si>
  <si>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</si>
  <si>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</si>
  <si>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</si>
  <si>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</si>
  <si>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</si>
  <si>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</si>
  <si>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</si>
  <si>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</si>
  <si>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</si>
  <si>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</si>
  <si>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</si>
  <si>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</si>
  <si>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</si>
  <si>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</si>
  <si>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</si>
  <si>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</si>
  <si>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</si>
  <si>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</si>
  <si>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</si>
  <si>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</si>
  <si>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</si>
  <si>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</si>
  <si>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</si>
  <si>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</si>
  <si>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</si>
  <si>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</si>
  <si>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</si>
  <si>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</si>
  <si>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</si>
  <si>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</si>
  <si>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</si>
  <si>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</si>
  <si>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</si>
  <si>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</si>
  <si>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</si>
  <si>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</si>
  <si>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</si>
  <si>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</si>
  <si>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</si>
  <si>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</si>
  <si>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</si>
  <si>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</si>
  <si>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</si>
  <si>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</si>
  <si>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</si>
  <si>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</si>
  <si>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</si>
  <si>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</si>
  <si>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</si>
  <si>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</si>
  <si>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</si>
  <si>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</si>
  <si>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</si>
  <si>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</si>
  <si>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</si>
  <si>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</si>
  <si>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</si>
  <si>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</si>
  <si>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</si>
  <si>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</si>
  <si>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</si>
  <si>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</si>
  <si>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</si>
  <si>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</si>
  <si>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</si>
  <si>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</si>
  <si>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</si>
  <si>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</si>
  <si>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</si>
  <si>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</si>
  <si>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</si>
  <si>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</si>
  <si>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</si>
  <si>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</si>
  <si>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</si>
  <si>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</si>
  <si>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</si>
  <si>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</si>
  <si>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</si>
  <si>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</si>
  <si>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</si>
  <si>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</si>
  <si>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</si>
  <si>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</si>
  <si>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</si>
  <si>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</si>
  <si>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</si>
  <si>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</si>
  <si>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</si>
  <si>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</si>
  <si>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</si>
  <si>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</si>
  <si>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</si>
  <si>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</si>
  <si>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</si>
  <si>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</si>
  <si>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</si>
  <si>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</si>
  <si>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</si>
  <si>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</si>
  <si>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</si>
  <si>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</si>
  <si>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</si>
  <si>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</si>
  <si>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</si>
  <si>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</si>
  <si>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</si>
  <si>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</si>
  <si>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</si>
  <si>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</si>
  <si>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</si>
  <si>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</si>
  <si>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</si>
  <si>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</si>
  <si>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</si>
  <si>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</si>
  <si>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</si>
  <si>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</si>
  <si>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</si>
  <si>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</si>
  <si>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</si>
  <si>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</si>
  <si>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</si>
  <si>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</si>
  <si>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</si>
  <si>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</si>
  <si>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</si>
  <si>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</si>
  <si>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</si>
  <si>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</si>
  <si>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</si>
  <si>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</si>
  <si>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</si>
  <si>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</si>
  <si>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</si>
  <si>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</si>
  <si>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</si>
  <si>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</si>
  <si>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</si>
  <si>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</si>
  <si>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</si>
  <si>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</si>
  <si>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</si>
  <si>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</si>
  <si>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</si>
  <si>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</si>
  <si>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</si>
  <si>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</si>
  <si>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</si>
  <si>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</si>
  <si>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</si>
  <si>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</si>
  <si>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</si>
  <si>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</si>
  <si>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</si>
  <si>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</si>
  <si>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</si>
  <si>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</si>
  <si>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</si>
  <si>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</si>
  <si>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</si>
  <si>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</si>
  <si>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</si>
  <si>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</si>
  <si>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</si>
  <si>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</si>
  <si>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</si>
  <si>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</si>
  <si>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</si>
  <si>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</si>
  <si>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</si>
  <si>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</si>
  <si>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</si>
  <si>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</si>
  <si>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</si>
  <si>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</si>
  <si>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</si>
  <si>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</si>
  <si>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</si>
  <si>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</si>
  <si>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</si>
  <si>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</si>
  <si>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</si>
  <si>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</si>
  <si>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</si>
  <si>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</si>
  <si>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</si>
  <si>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</si>
  <si>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</si>
  <si>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</si>
  <si>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</si>
  <si>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</si>
  <si>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</si>
  <si>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</si>
  <si>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</si>
  <si>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</si>
  <si>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</si>
  <si>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</si>
  <si>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</si>
  <si>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</si>
  <si>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</si>
  <si>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</si>
  <si>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</si>
  <si>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</si>
  <si>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</si>
  <si>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</si>
  <si>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</si>
  <si>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</si>
  <si>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</si>
  <si>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</si>
  <si>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</si>
  <si>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</si>
  <si>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</si>
  <si>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</si>
  <si>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</si>
  <si>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</si>
  <si>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</si>
  <si>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</si>
  <si>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</si>
  <si>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</si>
  <si>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</si>
  <si>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</si>
  <si>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</si>
  <si>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</si>
  <si>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</si>
  <si>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</si>
  <si>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</si>
  <si>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</si>
  <si>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</si>
  <si>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</si>
  <si>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</si>
  <si>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</si>
  <si>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</si>
  <si>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</si>
  <si>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</si>
  <si>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</si>
  <si>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</si>
  <si>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</si>
  <si>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</si>
  <si>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</si>
  <si>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</si>
  <si>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</si>
  <si>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</si>
  <si>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</si>
  <si>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</si>
  <si>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</si>
  <si>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</si>
  <si>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</si>
  <si>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</si>
  <si>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</si>
  <si>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</si>
  <si>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</si>
  <si>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</si>
  <si>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</si>
  <si>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</si>
  <si>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</si>
  <si>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</si>
  <si>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</si>
  <si>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</si>
  <si>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</si>
  <si>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</si>
  <si>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</si>
  <si>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</si>
  <si>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</si>
  <si>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</si>
  <si>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</si>
  <si>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</si>
  <si>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</si>
  <si>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</si>
  <si>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</si>
  <si>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</si>
  <si>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</si>
  <si>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</si>
  <si>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</si>
  <si>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</si>
  <si>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</si>
  <si>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</si>
  <si>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</si>
  <si>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</si>
  <si>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</si>
  <si>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</si>
  <si>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</si>
  <si>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</si>
  <si>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</si>
  <si>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</si>
  <si>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</si>
  <si>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</si>
  <si>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</si>
  <si>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</si>
  <si>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</si>
  <si>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</si>
  <si>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</si>
  <si>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</si>
  <si>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</si>
  <si>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</si>
  <si>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</si>
  <si>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</si>
  <si>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</si>
  <si>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</si>
  <si>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</si>
  <si>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</si>
  <si>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</si>
  <si>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</si>
  <si>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</si>
  <si>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</si>
  <si>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</si>
  <si>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</si>
  <si>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</si>
  <si>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</si>
  <si>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</si>
  <si>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</si>
  <si>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</si>
  <si>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</si>
  <si>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</si>
  <si>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</si>
  <si>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</si>
  <si>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</si>
  <si>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</si>
  <si>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</si>
  <si>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</si>
  <si>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</si>
  <si>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</si>
  <si>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</si>
  <si>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</si>
  <si>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</si>
  <si>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</si>
  <si>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</si>
  <si>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</si>
  <si>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</si>
  <si>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</si>
  <si>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</si>
  <si>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</si>
  <si>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</si>
  <si>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</si>
  <si>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</si>
  <si>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</si>
  <si>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</si>
  <si>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</si>
  <si>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</si>
  <si>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</si>
  <si>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</si>
  <si>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</si>
  <si>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</si>
  <si>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</si>
  <si>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</si>
  <si>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</si>
  <si>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</si>
  <si>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</si>
  <si>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</si>
  <si>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</si>
  <si>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</si>
  <si>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</si>
  <si>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</si>
  <si>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</si>
  <si>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</si>
  <si>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</si>
  <si>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</si>
  <si>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</si>
  <si>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</si>
  <si>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</si>
  <si>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</si>
  <si>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</si>
  <si>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</si>
  <si>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</si>
  <si>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</si>
  <si>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</si>
  <si>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</si>
  <si>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</si>
  <si>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</si>
  <si>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</si>
  <si>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</si>
  <si>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</si>
  <si>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</si>
  <si>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</si>
  <si>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</si>
  <si>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</si>
  <si>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</si>
  <si>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</si>
  <si>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</si>
  <si>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</si>
  <si>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</si>
  <si>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</si>
  <si>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</si>
  <si>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</si>
  <si>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</si>
  <si>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</si>
  <si>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</si>
  <si>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</si>
  <si>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</si>
  <si>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</si>
  <si>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</si>
  <si>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</si>
  <si>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</si>
  <si>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</si>
  <si>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</si>
  <si>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</si>
  <si>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</si>
  <si>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</si>
  <si>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</si>
  <si>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</si>
  <si>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</si>
  <si>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</si>
  <si>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</si>
  <si>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</si>
  <si>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</si>
  <si>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</si>
  <si>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</si>
  <si>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</si>
  <si>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</si>
  <si>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</si>
  <si>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</si>
  <si>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</si>
  <si>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</si>
  <si>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</si>
  <si>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</si>
  <si>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</si>
  <si>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</si>
  <si>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</si>
  <si>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</si>
  <si>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</si>
  <si>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</si>
  <si>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</si>
  <si>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</si>
  <si>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</si>
  <si>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</si>
  <si>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</si>
  <si>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</si>
  <si>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</si>
  <si>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</si>
  <si>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</si>
  <si>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</si>
  <si>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</si>
  <si>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</si>
  <si>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</si>
  <si>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</si>
  <si>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</si>
  <si>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</si>
  <si>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</si>
  <si>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</si>
  <si>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</si>
  <si>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</si>
  <si>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</si>
  <si>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</si>
  <si>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</si>
  <si>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</si>
  <si>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</si>
  <si>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</si>
  <si>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</si>
  <si>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</si>
  <si>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</si>
  <si>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</si>
  <si>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</si>
  <si>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</si>
  <si>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</si>
  <si>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</si>
  <si>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</si>
  <si>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</si>
  <si>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</si>
  <si>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</si>
  <si>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</si>
  <si>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</si>
  <si>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</si>
  <si>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</si>
  <si>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</si>
  <si>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</si>
  <si>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</si>
  <si>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</si>
  <si>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</si>
  <si>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</si>
  <si>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</si>
  <si>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</si>
  <si>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</si>
  <si>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</si>
  <si>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</si>
  <si>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</si>
  <si>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</si>
  <si>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</si>
  <si>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</si>
  <si>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</si>
  <si>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</si>
  <si>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</si>
  <si>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</si>
  <si>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</si>
  <si>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</si>
  <si>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</si>
  <si>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</si>
  <si>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</si>
  <si>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</si>
  <si>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</si>
  <si>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</si>
  <si>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</si>
  <si>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</si>
  <si>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</si>
  <si>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</si>
  <si>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</si>
  <si>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</si>
  <si>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</si>
  <si>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</si>
  <si>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</si>
  <si>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</si>
  <si>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</si>
  <si>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</si>
  <si>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</si>
  <si>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</si>
  <si>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</si>
  <si>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</si>
  <si>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</si>
  <si>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</si>
  <si>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</si>
  <si>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</si>
  <si>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</si>
  <si>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</si>
  <si>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</si>
  <si>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</si>
  <si>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</si>
  <si>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</si>
  <si>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</si>
  <si>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</si>
  <si>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</si>
  <si>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</si>
  <si>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</si>
  <si>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</si>
  <si>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</si>
  <si>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</si>
  <si>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</si>
  <si>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</si>
  <si>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</si>
  <si>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</si>
  <si>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</si>
  <si>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</si>
  <si>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</si>
  <si>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</si>
  <si>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</si>
  <si>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</si>
  <si>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</si>
  <si>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</si>
  <si>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</si>
  <si>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</si>
  <si>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</si>
  <si>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</si>
  <si>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</si>
  <si>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</si>
  <si>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</si>
  <si>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</si>
  <si>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</si>
  <si>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</si>
  <si>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</si>
  <si>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</si>
  <si>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</si>
  <si>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</si>
  <si>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</si>
  <si>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</si>
  <si>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</si>
  <si>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</si>
  <si>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</si>
  <si>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</si>
  <si>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</si>
  <si>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</si>
  <si>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</si>
  <si>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</si>
  <si>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</si>
  <si>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</si>
  <si>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</si>
  <si>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</si>
  <si>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</si>
  <si>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</si>
  <si>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</si>
  <si>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</si>
  <si>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</si>
  <si>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</si>
  <si>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</si>
  <si>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</si>
  <si>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</si>
  <si>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</si>
  <si>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</si>
  <si>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</si>
  <si>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</si>
  <si>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</si>
  <si>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</si>
  <si>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</si>
  <si>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</si>
  <si>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</si>
  <si>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</si>
  <si>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</si>
  <si>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</si>
  <si>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</si>
  <si>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</si>
  <si>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</si>
  <si>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</si>
  <si>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</si>
  <si>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</si>
  <si>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</si>
  <si>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</si>
  <si>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</si>
  <si>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</si>
  <si>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</si>
  <si>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</si>
  <si>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</si>
  <si>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</si>
  <si>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</si>
  <si>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</si>
  <si>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</si>
  <si>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</si>
  <si>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</si>
  <si>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</si>
  <si>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</si>
  <si>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</si>
  <si>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</si>
  <si>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</si>
  <si>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</si>
  <si>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</si>
  <si>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</si>
  <si>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</si>
  <si>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</si>
  <si>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</si>
  <si>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</si>
  <si>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</si>
  <si>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</si>
  <si>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</si>
  <si>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</si>
  <si>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</si>
  <si>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</si>
  <si>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</si>
  <si>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</si>
  <si>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</si>
  <si>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</si>
  <si>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</si>
  <si>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</si>
  <si>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</si>
  <si>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</si>
  <si>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</si>
  <si>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</si>
  <si>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</si>
  <si>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</si>
  <si>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</si>
  <si>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</si>
  <si>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</si>
  <si>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</si>
  <si>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</si>
  <si>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</si>
  <si>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</si>
  <si>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</si>
  <si>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</si>
  <si>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</si>
  <si>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</si>
  <si>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</si>
  <si>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</si>
  <si>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</si>
  <si>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</si>
  <si>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</si>
  <si>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</si>
  <si>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</si>
  <si>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</si>
  <si>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</si>
  <si>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</si>
  <si>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</si>
  <si>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</si>
  <si>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</si>
  <si>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</si>
  <si>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</si>
  <si>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</si>
  <si>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</si>
  <si>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</si>
  <si>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</si>
  <si>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</si>
  <si>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</si>
  <si>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</si>
  <si>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</si>
  <si>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</si>
  <si>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</si>
  <si>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</si>
  <si>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</si>
  <si>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</si>
  <si>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</si>
  <si>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</si>
  <si>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</si>
  <si>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</si>
  <si>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</si>
  <si>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</si>
  <si>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</si>
  <si>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</si>
  <si>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</si>
  <si>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</si>
  <si>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</si>
  <si>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</si>
  <si>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</si>
  <si>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</si>
  <si>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</si>
  <si>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</si>
  <si>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</si>
  <si>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</si>
  <si>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</si>
  <si>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</si>
  <si>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</si>
  <si>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</si>
  <si>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</si>
  <si>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</si>
  <si>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</si>
  <si>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</si>
  <si>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</si>
  <si>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</si>
  <si>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</si>
  <si>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</si>
  <si>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</si>
  <si>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</si>
  <si>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</si>
  <si>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</si>
  <si>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</si>
  <si>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</si>
  <si>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</si>
  <si>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</si>
  <si>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</si>
  <si>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</si>
  <si>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</si>
  <si>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</si>
  <si>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</si>
  <si>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</si>
  <si>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</si>
  <si>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</si>
  <si>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</si>
  <si>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</si>
  <si>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</si>
  <si>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</si>
  <si>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</si>
  <si>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</si>
  <si>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</si>
  <si>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</si>
  <si>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</si>
  <si>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</si>
  <si>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</si>
  <si>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</si>
  <si>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</si>
  <si>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</si>
  <si>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</si>
  <si>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</si>
  <si>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</si>
  <si>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</si>
  <si>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</si>
  <si>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</si>
  <si>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</si>
  <si>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</si>
  <si>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</si>
  <si>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</si>
  <si>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</si>
  <si>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</si>
  <si>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</si>
  <si>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</si>
  <si>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</si>
  <si>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</si>
  <si>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</si>
  <si>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</si>
  <si>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</si>
  <si>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</si>
  <si>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</si>
  <si>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</si>
  <si>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</si>
  <si>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</si>
  <si>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</si>
  <si>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</si>
  <si>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</si>
  <si>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</si>
  <si>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</si>
  <si>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</si>
  <si>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</si>
  <si>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</si>
  <si>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</si>
  <si>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</si>
  <si>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</si>
  <si>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</si>
  <si>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</si>
  <si>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</si>
  <si>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</si>
  <si>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</si>
  <si>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</si>
  <si>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</si>
  <si>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</si>
  <si>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</si>
  <si>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</si>
  <si>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</si>
  <si>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</si>
  <si>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</si>
  <si>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</si>
  <si>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</si>
  <si>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</si>
  <si>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</si>
  <si>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</si>
  <si>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</si>
  <si>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</si>
  <si>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</si>
  <si>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</si>
  <si>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</si>
  <si>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</si>
  <si>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</si>
  <si>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</si>
  <si>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</si>
  <si>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</si>
  <si>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</si>
  <si>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</si>
  <si>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</si>
  <si>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</si>
  <si>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</si>
  <si>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</si>
  <si>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</si>
  <si>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</si>
  <si>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</si>
  <si>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</si>
  <si>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</si>
  <si>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</si>
  <si>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</si>
  <si>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</si>
  <si>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</si>
  <si>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</si>
  <si>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</si>
  <si>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</si>
  <si>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</si>
  <si>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</si>
  <si>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</si>
  <si>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</si>
  <si>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</si>
  <si>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</si>
  <si>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</si>
  <si>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</si>
  <si>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</si>
  <si>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</si>
  <si>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</si>
  <si>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</si>
  <si>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</si>
  <si>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</si>
  <si>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</si>
  <si>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</si>
  <si>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</si>
  <si>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</si>
  <si>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</si>
  <si>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</si>
  <si>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</si>
  <si>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</si>
  <si>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</si>
  <si>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</si>
  <si>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</si>
  <si>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</si>
  <si>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</si>
  <si>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</si>
  <si>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</si>
  <si>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</si>
  <si>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</si>
  <si>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</si>
  <si>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</si>
  <si>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</si>
  <si>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</si>
  <si>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</si>
  <si>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</si>
  <si>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</si>
  <si>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</si>
  <si>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</si>
  <si>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</si>
  <si>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</si>
  <si>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</si>
  <si>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</si>
  <si>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</si>
  <si>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</si>
  <si>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</si>
  <si>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</si>
  <si>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</si>
  <si>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</si>
  <si>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</si>
  <si>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</si>
  <si>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</si>
  <si>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</si>
  <si>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</si>
  <si>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</si>
  <si>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</si>
  <si>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</si>
  <si>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</si>
  <si>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</si>
  <si>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</si>
  <si>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</si>
  <si>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</si>
  <si>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</si>
  <si>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</si>
  <si>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</si>
  <si>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</si>
  <si>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</si>
  <si>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</si>
  <si>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</si>
  <si>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</si>
  <si>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</si>
  <si>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</si>
  <si>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</si>
  <si>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</si>
  <si>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</si>
  <si>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</si>
  <si>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</si>
  <si>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</si>
  <si>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</si>
  <si>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</si>
  <si>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</si>
  <si>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</si>
  <si>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</si>
  <si>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</si>
  <si>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</si>
  <si>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</si>
  <si>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</si>
  <si>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</si>
  <si>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</si>
  <si>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</si>
  <si>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</si>
  <si>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</si>
  <si>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</si>
  <si>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</si>
  <si>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</si>
  <si>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</si>
  <si>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</si>
  <si>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</si>
  <si>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</si>
  <si>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</si>
  <si>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</si>
  <si>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</si>
  <si>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</si>
  <si>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</si>
  <si>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</si>
  <si>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</si>
  <si>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</si>
  <si>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</si>
  <si>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</si>
  <si>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</si>
  <si>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</si>
  <si>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</si>
  <si>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</si>
  <si>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</si>
  <si>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</si>
  <si>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</si>
  <si>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</si>
  <si>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</si>
  <si>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</si>
  <si>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</si>
  <si>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</si>
  <si>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</si>
  <si>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</si>
  <si>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</si>
  <si>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</si>
  <si>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</si>
  <si>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</si>
  <si>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</si>
  <si>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</si>
  <si>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</si>
  <si>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</si>
  <si>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</si>
  <si>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</si>
  <si>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</si>
  <si>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</si>
  <si>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</si>
  <si>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</si>
  <si>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</si>
  <si>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</si>
  <si>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</si>
  <si>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</si>
  <si>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</si>
  <si>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</si>
  <si>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</si>
  <si>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</si>
  <si>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</si>
  <si>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</si>
  <si>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</si>
  <si>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</si>
  <si>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</si>
  <si>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</si>
  <si>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</si>
  <si>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</si>
  <si>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</si>
  <si>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</si>
  <si>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</si>
  <si>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</si>
  <si>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</si>
  <si>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</si>
  <si>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</si>
  <si>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</si>
  <si>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</si>
  <si>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</si>
  <si>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</si>
  <si>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</si>
  <si>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</si>
  <si>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</si>
  <si>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</si>
  <si>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</si>
  <si>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</si>
  <si>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</si>
  <si>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</si>
  <si>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</si>
  <si>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</si>
  <si>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</si>
  <si>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</si>
  <si>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</si>
  <si>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</si>
  <si>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</si>
  <si>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</si>
  <si>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</si>
  <si>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</si>
  <si>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</si>
  <si>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</si>
  <si>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</si>
  <si>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</si>
  <si>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</si>
  <si>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</si>
  <si>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</si>
  <si>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</si>
  <si>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</si>
  <si>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</si>
  <si>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</si>
  <si>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</si>
  <si>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</si>
  <si>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</si>
  <si>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</si>
  <si>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</si>
  <si>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</si>
  <si>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</si>
  <si>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</si>
  <si>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</si>
  <si>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</si>
  <si>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</si>
  <si>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</si>
  <si>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</si>
  <si>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</si>
  <si>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</si>
  <si>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</si>
  <si>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</si>
  <si>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</si>
  <si>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</si>
  <si>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</si>
  <si>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</si>
  <si>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</si>
  <si>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</si>
  <si>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</si>
  <si>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</si>
  <si>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</si>
  <si>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</si>
  <si>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</si>
  <si>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</si>
  <si>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</si>
  <si>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</si>
  <si>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</si>
  <si>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</si>
  <si>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</si>
  <si>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</si>
  <si>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</si>
  <si>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</si>
  <si>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</si>
  <si>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</si>
  <si>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</si>
  <si>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</si>
  <si>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</si>
  <si>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</si>
  <si>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</si>
  <si>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</si>
  <si>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</si>
  <si>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</si>
  <si>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</si>
  <si>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</si>
  <si>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</si>
  <si>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</si>
  <si>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</si>
  <si>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</si>
  <si>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</si>
  <si>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</si>
  <si>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</si>
  <si>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</si>
  <si>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</si>
  <si>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</si>
  <si>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</si>
  <si>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</si>
  <si>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</si>
  <si>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</si>
  <si>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</si>
  <si>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</si>
  <si>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</si>
  <si>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</si>
  <si>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</si>
  <si>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</si>
  <si>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</si>
  <si>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</si>
  <si>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</si>
  <si>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</si>
  <si>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</si>
  <si>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</si>
  <si>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</si>
  <si>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</si>
  <si>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</si>
  <si>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</si>
  <si>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</si>
  <si>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</si>
  <si>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</si>
  <si>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</si>
  <si>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</si>
  <si>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</si>
  <si>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</si>
  <si>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</si>
  <si>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</si>
  <si>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</si>
  <si>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</si>
  <si>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</si>
  <si>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</si>
  <si>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</si>
  <si>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</si>
  <si>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</si>
  <si>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</si>
  <si>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</si>
  <si>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</si>
  <si>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</si>
  <si>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</si>
  <si>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</si>
  <si>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</si>
  <si>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</si>
  <si>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</si>
  <si>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</si>
  <si>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</si>
  <si>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</si>
  <si>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</si>
  <si>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</si>
  <si>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</si>
  <si>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</si>
  <si>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</si>
  <si>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</si>
  <si>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</si>
  <si>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</si>
  <si>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</si>
  <si>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</si>
  <si>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</si>
  <si>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</si>
  <si>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</si>
  <si>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</si>
  <si>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</si>
  <si>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</si>
  <si>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</si>
  <si>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</si>
  <si>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</si>
  <si>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</si>
  <si>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</si>
  <si>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</si>
  <si>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</si>
  <si>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</si>
  <si>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</si>
  <si>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</si>
  <si>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</si>
  <si>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</si>
  <si>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</si>
  <si>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</si>
  <si>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</si>
  <si>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</si>
  <si>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</si>
  <si>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</si>
  <si>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</si>
  <si>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</si>
  <si>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</si>
  <si>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</si>
  <si>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</si>
  <si>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</si>
  <si>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</si>
  <si>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</si>
  <si>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</si>
  <si>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</si>
  <si>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</si>
  <si>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</si>
  <si>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</si>
  <si>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</si>
  <si>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</si>
  <si>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</si>
  <si>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</si>
  <si>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</si>
  <si>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</si>
  <si>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</si>
  <si>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</si>
  <si>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</si>
  <si>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</si>
  <si>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</si>
  <si>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</si>
  <si>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</si>
  <si>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</si>
  <si>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</si>
  <si>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</si>
  <si>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</si>
  <si>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</si>
  <si>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</si>
  <si>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</si>
  <si>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</si>
  <si>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</si>
  <si>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</si>
  <si>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</si>
  <si>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</si>
  <si>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</si>
  <si>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</si>
  <si>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</si>
  <si>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</si>
  <si>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</si>
  <si>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</si>
  <si>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</si>
  <si>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</si>
  <si>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</si>
  <si>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</si>
  <si>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</si>
  <si>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</si>
  <si>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</si>
  <si>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</si>
  <si>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</si>
  <si>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</si>
  <si>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</si>
  <si>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</si>
  <si>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</si>
  <si>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</si>
  <si>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</si>
  <si>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</si>
  <si>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</si>
  <si>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</si>
  <si>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</si>
  <si>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</si>
  <si>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</si>
  <si>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</si>
  <si>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</si>
  <si>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</si>
  <si>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</si>
  <si>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</si>
  <si>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</si>
  <si>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</si>
  <si>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</si>
  <si>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</si>
  <si>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</si>
  <si>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</si>
  <si>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</si>
  <si>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</si>
  <si>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</si>
  <si>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</si>
  <si>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</si>
  <si>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</si>
  <si>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</si>
  <si>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</si>
  <si>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</si>
  <si>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</si>
  <si>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</si>
  <si>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</si>
  <si>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</si>
  <si>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</si>
  <si>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</si>
  <si>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</si>
  <si>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</si>
  <si>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</si>
  <si>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</si>
  <si>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</si>
  <si>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</si>
  <si>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</si>
  <si>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</si>
  <si>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</si>
  <si>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</si>
  <si>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</si>
  <si>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</si>
  <si>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</si>
  <si>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</si>
  <si>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</si>
  <si>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</si>
  <si>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</si>
  <si>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</si>
  <si>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</si>
  <si>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</si>
  <si>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</si>
  <si>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</si>
  <si>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</si>
  <si>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</si>
  <si>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</si>
  <si>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</si>
  <si>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</si>
  <si>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</si>
  <si>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</si>
  <si>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</si>
  <si>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</si>
  <si>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</si>
  <si>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</si>
  <si>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</si>
  <si>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</si>
  <si>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</si>
  <si>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</si>
  <si>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</si>
  <si>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</si>
  <si>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</si>
  <si>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</si>
  <si>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</si>
  <si>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</si>
  <si>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</si>
  <si>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</si>
  <si>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</si>
  <si>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</si>
  <si>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</si>
  <si>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</si>
  <si>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</si>
  <si>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</si>
  <si>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</si>
  <si>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</si>
  <si>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</si>
  <si>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</si>
  <si>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</si>
  <si>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</si>
  <si>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</si>
  <si>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</si>
  <si>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</si>
  <si>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</si>
  <si>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</si>
  <si>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</si>
  <si>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</si>
  <si>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</si>
  <si>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</si>
  <si>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</si>
  <si>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</si>
  <si>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</si>
  <si>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</si>
  <si>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</si>
  <si>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</si>
  <si>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</si>
  <si>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</si>
  <si>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</si>
  <si>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</si>
  <si>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</si>
  <si>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</si>
  <si>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</si>
  <si>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</si>
  <si>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</si>
  <si>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</si>
  <si>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</si>
  <si>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</si>
  <si>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</si>
  <si>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</si>
  <si>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</si>
  <si>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</si>
  <si>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</si>
  <si>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</si>
  <si>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</si>
  <si>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</si>
  <si>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</si>
  <si>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</si>
  <si>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</si>
  <si>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</si>
  <si>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</si>
  <si>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</si>
  <si>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</si>
  <si>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</si>
  <si>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</si>
  <si>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</si>
  <si>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</si>
  <si>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</si>
  <si>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</si>
  <si>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</si>
  <si>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</si>
  <si>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</si>
  <si>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</si>
  <si>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</si>
  <si>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</si>
  <si>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</si>
  <si>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</si>
  <si>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</si>
  <si>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</si>
  <si>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</si>
  <si>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</si>
  <si>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</si>
  <si>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</si>
  <si>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</si>
  <si>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</si>
  <si>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</si>
  <si>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</si>
  <si>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</si>
  <si>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</si>
  <si>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</si>
  <si>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</si>
  <si>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</si>
  <si>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</si>
  <si>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</si>
  <si>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</si>
  <si>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</si>
  <si>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</si>
  <si>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</si>
  <si>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</si>
  <si>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</si>
  <si>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</si>
  <si>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</si>
  <si>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</si>
  <si>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</si>
  <si>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</si>
  <si>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</si>
  <si>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</si>
  <si>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</si>
  <si>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</si>
  <si>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</si>
  <si>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</si>
  <si>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</si>
  <si>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</si>
  <si>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</si>
  <si>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</si>
  <si>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</si>
  <si>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</si>
  <si>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</si>
  <si>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</si>
  <si>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</si>
  <si>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</si>
  <si>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</si>
  <si>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</si>
  <si>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</si>
  <si>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</si>
  <si>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</si>
  <si>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</si>
  <si>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</si>
  <si>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</si>
  <si>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</si>
  <si>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</si>
  <si>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</si>
  <si>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</si>
  <si>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</si>
  <si>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</si>
  <si>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</si>
  <si>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</si>
  <si>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</si>
  <si>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</si>
  <si>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</si>
  <si>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</si>
  <si>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</si>
  <si>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</si>
  <si>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</si>
  <si>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</si>
  <si>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</si>
  <si>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</si>
  <si>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</si>
  <si>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</si>
  <si>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</si>
  <si>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</si>
  <si>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</si>
  <si>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</si>
  <si>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</si>
  <si>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</si>
  <si>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</si>
  <si>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</si>
  <si>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</si>
  <si>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</si>
  <si>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</si>
  <si>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</si>
  <si>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</si>
  <si>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</si>
  <si>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</si>
  <si>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</si>
  <si>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</si>
  <si>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</si>
  <si>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</si>
  <si>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</si>
  <si>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</si>
  <si>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</si>
  <si>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</si>
  <si>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</si>
  <si>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</si>
  <si>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</si>
  <si>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</si>
  <si>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</si>
  <si>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</si>
  <si>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</si>
  <si>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</si>
  <si>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</si>
  <si>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</si>
  <si>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</si>
  <si>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</si>
  <si>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</si>
  <si>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</si>
  <si>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</si>
  <si>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</si>
  <si>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</si>
  <si>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</si>
  <si>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</si>
  <si>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</si>
  <si>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</si>
  <si>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</si>
  <si>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</si>
  <si>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</si>
  <si>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</si>
  <si>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</si>
  <si>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</si>
  <si>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</si>
  <si>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</si>
  <si>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</si>
  <si>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</si>
  <si>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</si>
  <si>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</si>
  <si>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</si>
  <si>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</si>
  <si>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</si>
  <si>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</si>
  <si>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</si>
  <si>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</si>
  <si>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</si>
  <si>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</si>
  <si>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</si>
  <si>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</si>
  <si>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</si>
  <si>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</si>
  <si>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</si>
  <si>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</si>
  <si>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</si>
  <si>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</si>
  <si>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</si>
  <si>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</si>
  <si>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</si>
  <si>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</si>
  <si>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</si>
  <si>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</si>
  <si>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</si>
  <si>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</si>
  <si>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</si>
  <si>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</si>
  <si>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</si>
  <si>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</si>
  <si>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</si>
  <si>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</si>
  <si>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</si>
  <si>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</si>
  <si>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</si>
  <si>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</si>
  <si>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</si>
  <si>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</si>
  <si>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</si>
  <si>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</si>
  <si>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</si>
  <si>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</si>
  <si>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</si>
  <si>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</si>
  <si>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</si>
  <si>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</si>
  <si>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</si>
  <si>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</si>
  <si>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</si>
  <si>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</si>
  <si>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</si>
  <si>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</si>
  <si>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</si>
  <si>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</si>
  <si>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</si>
  <si>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</si>
  <si>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</si>
  <si>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</si>
  <si>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</si>
  <si>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</si>
  <si>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</si>
  <si>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</si>
  <si>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</si>
  <si>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</si>
  <si>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</si>
  <si>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</si>
  <si>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</si>
  <si>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</si>
  <si>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</si>
  <si>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</si>
  <si>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</si>
  <si>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</si>
  <si>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</si>
  <si>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</si>
  <si>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</si>
  <si>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</si>
  <si>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</si>
  <si>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</si>
  <si>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</si>
  <si>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</si>
  <si>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</si>
  <si>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</si>
  <si>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</si>
  <si>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</si>
  <si>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</si>
  <si>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</si>
  <si>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</si>
  <si>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</si>
  <si>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</si>
  <si>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</si>
  <si>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</si>
  <si>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</si>
  <si>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</si>
  <si>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</si>
  <si>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</si>
  <si>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</si>
  <si>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</si>
  <si>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</si>
  <si>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</si>
  <si>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</si>
  <si>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</si>
  <si>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</si>
  <si>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</si>
  <si>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</si>
  <si>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</si>
  <si>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</si>
  <si>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</si>
  <si>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</si>
  <si>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</si>
  <si>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</si>
  <si>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</si>
  <si>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</si>
  <si>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</si>
  <si>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</si>
  <si>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</si>
  <si>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</si>
  <si>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</si>
  <si>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</si>
  <si>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</si>
  <si>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</si>
  <si>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</si>
  <si>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</si>
  <si>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</si>
  <si>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</si>
  <si>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</si>
  <si>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</si>
  <si>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</si>
  <si>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</si>
  <si>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</si>
  <si>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</si>
  <si>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</si>
  <si>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</si>
  <si>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</si>
  <si>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</si>
  <si>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</si>
  <si>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</si>
  <si>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</si>
  <si>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</si>
  <si>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</si>
  <si>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</si>
  <si>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</si>
  <si>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</si>
  <si>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</si>
  <si>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</si>
  <si>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</si>
  <si>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</si>
  <si>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</si>
  <si>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</si>
  <si>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</si>
  <si>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</si>
  <si>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</si>
  <si>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</si>
  <si>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</si>
  <si>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</si>
  <si>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</si>
  <si>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</si>
  <si>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</si>
  <si>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</si>
  <si>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</si>
  <si>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</si>
  <si>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</si>
  <si>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</si>
  <si>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</si>
  <si>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</si>
  <si>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</si>
  <si>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</si>
  <si>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</si>
  <si>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</si>
  <si>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</si>
  <si>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</si>
  <si>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</si>
  <si>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</si>
  <si>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</si>
  <si>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</si>
  <si>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</si>
  <si>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</si>
  <si>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</si>
  <si>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</si>
  <si>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</si>
  <si>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</si>
  <si>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</si>
  <si>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</si>
  <si>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</si>
  <si>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</si>
  <si>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</si>
  <si>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</si>
  <si>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</si>
  <si>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</si>
  <si>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</si>
  <si>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</si>
  <si>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</si>
  <si>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</si>
  <si>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</si>
  <si>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</si>
  <si>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</si>
  <si>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</si>
  <si>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</si>
  <si>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</si>
  <si>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</si>
  <si>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</si>
  <si>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</si>
  <si>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</si>
  <si>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</si>
  <si>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</si>
  <si>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</si>
  <si>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</si>
  <si>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</si>
  <si>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</si>
  <si>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</si>
  <si>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</si>
  <si>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</si>
  <si>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</si>
  <si>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</si>
  <si>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</si>
  <si>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</si>
  <si>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</si>
  <si>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</si>
  <si>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</si>
  <si>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</si>
  <si>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</si>
  <si>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</si>
  <si>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</si>
  <si>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</si>
  <si>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</si>
  <si>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</si>
  <si>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</si>
  <si>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</si>
  <si>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</si>
  <si>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</si>
  <si>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</si>
  <si>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</si>
  <si>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</si>
  <si>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</si>
  <si>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</si>
  <si>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</si>
  <si>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</si>
  <si>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</si>
  <si>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</si>
  <si>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</si>
  <si>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</si>
  <si>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</si>
  <si>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</si>
  <si>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</si>
  <si>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</si>
  <si>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</si>
  <si>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</si>
  <si>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</si>
  <si>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</si>
  <si>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</si>
  <si>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</si>
  <si>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</si>
  <si>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</si>
  <si>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</si>
  <si>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</si>
  <si>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</si>
  <si>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</si>
  <si>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</si>
  <si>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</si>
  <si>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</si>
  <si>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</si>
  <si>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</si>
  <si>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</si>
  <si>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</si>
  <si>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</si>
  <si>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</si>
  <si>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</si>
  <si>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</si>
  <si>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</si>
  <si>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</si>
  <si>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</si>
  <si>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</si>
  <si>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</si>
  <si>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</si>
  <si>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</si>
  <si>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</si>
  <si>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</si>
  <si>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</si>
  <si>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</si>
  <si>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</si>
  <si>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</si>
  <si>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</si>
  <si>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</si>
  <si>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</si>
  <si>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</si>
  <si>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</si>
  <si>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</si>
  <si>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</si>
  <si>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</si>
  <si>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</si>
  <si>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</si>
  <si>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</si>
  <si>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</si>
  <si>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</si>
  <si>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</si>
  <si>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</si>
  <si>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</si>
  <si>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</si>
  <si>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</si>
  <si>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</si>
  <si>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</si>
  <si>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</si>
  <si>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</si>
  <si>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</si>
  <si>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</si>
  <si>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</si>
  <si>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</si>
  <si>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</si>
  <si>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</si>
  <si>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</si>
  <si>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</si>
  <si>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</si>
  <si>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</si>
  <si>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</si>
  <si>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</si>
  <si>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</si>
  <si>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</si>
  <si>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</si>
  <si>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</si>
  <si>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</si>
  <si>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</si>
  <si>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</si>
  <si>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</si>
  <si>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</si>
  <si>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</si>
  <si>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</si>
  <si>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</si>
  <si>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</si>
  <si>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</si>
  <si>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</si>
  <si>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</si>
  <si>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</si>
  <si>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</si>
  <si>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</si>
  <si>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</si>
  <si>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</si>
  <si>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</si>
  <si>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</si>
  <si>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</si>
  <si>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</si>
  <si>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</si>
  <si>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</si>
  <si>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</si>
  <si>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</si>
  <si>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</si>
  <si>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</si>
  <si>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</si>
  <si>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</si>
  <si>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</si>
  <si>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</si>
  <si>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</si>
  <si>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</si>
  <si>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</si>
  <si>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</si>
  <si>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</si>
  <si>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</si>
  <si>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</si>
  <si>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</si>
  <si>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</si>
  <si>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</si>
  <si>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</si>
  <si>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</si>
  <si>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</si>
  <si>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</si>
  <si>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</si>
  <si>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</si>
  <si>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</si>
  <si>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</si>
  <si>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</si>
  <si>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</si>
  <si>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</si>
  <si>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</si>
  <si>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</si>
  <si>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</si>
  <si>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</si>
  <si>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</si>
  <si>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</si>
  <si>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</si>
  <si>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</si>
  <si>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</si>
  <si>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</si>
  <si>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</si>
  <si>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</si>
  <si>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</si>
  <si>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</si>
  <si>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</si>
  <si>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</si>
  <si>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</si>
  <si>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</si>
  <si>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</si>
  <si>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</si>
  <si>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</si>
  <si>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</si>
  <si>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</si>
  <si>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</si>
  <si>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</si>
  <si>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</si>
  <si>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</si>
  <si>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</si>
  <si>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</si>
  <si>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</si>
  <si>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</si>
  <si>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</si>
  <si>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</si>
  <si>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</si>
  <si>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</si>
  <si>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</si>
  <si>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</si>
  <si>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</si>
  <si>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</si>
  <si>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</si>
  <si>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</si>
  <si>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</si>
  <si>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</si>
  <si>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</si>
  <si>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</si>
  <si>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</si>
  <si>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</si>
  <si>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</si>
  <si>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</si>
  <si>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</si>
  <si>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</si>
  <si>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</si>
  <si>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</si>
  <si>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</si>
  <si>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</si>
  <si>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</si>
  <si>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</si>
  <si>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</si>
  <si>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</si>
  <si>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</si>
  <si>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</si>
  <si>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</si>
  <si>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</si>
  <si>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</si>
  <si>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</si>
  <si>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</si>
  <si>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</si>
  <si>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</si>
  <si>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</si>
  <si>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</si>
  <si>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</si>
  <si>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</si>
  <si>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</si>
  <si>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</si>
  <si>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</si>
  <si>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</si>
  <si>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</si>
  <si>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</si>
  <si>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</si>
  <si>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</si>
  <si>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</si>
  <si>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</si>
  <si>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</si>
  <si>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</si>
  <si>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</si>
  <si>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</si>
  <si>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</si>
  <si>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</si>
  <si>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</si>
  <si>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</si>
  <si>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</si>
  <si>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</si>
  <si>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</si>
  <si>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</si>
  <si>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</si>
  <si>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</si>
  <si>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</si>
  <si>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</si>
  <si>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</si>
  <si>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</si>
  <si>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</si>
  <si>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</si>
  <si>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</si>
  <si>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</si>
  <si>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</si>
  <si>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</si>
  <si>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</si>
  <si>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</si>
  <si>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</si>
  <si>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</si>
  <si>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</si>
  <si>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</si>
  <si>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</si>
  <si>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</si>
  <si>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</si>
  <si>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</si>
  <si>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</si>
  <si>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</si>
  <si>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</si>
  <si>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</si>
  <si>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</si>
  <si>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</si>
  <si>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</si>
  <si>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</si>
  <si>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</si>
  <si>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</si>
  <si>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</si>
  <si>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</si>
  <si>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</si>
  <si>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</si>
  <si>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</si>
  <si>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</si>
  <si>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</si>
  <si>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</si>
  <si>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</si>
  <si>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</si>
  <si>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</si>
  <si>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</si>
  <si>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</si>
  <si>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</si>
  <si>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</si>
  <si>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</si>
  <si>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</si>
  <si>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</si>
  <si>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</si>
  <si>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</si>
  <si>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</si>
  <si>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</si>
  <si>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</si>
  <si>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</si>
  <si>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</si>
  <si>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</si>
  <si>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</si>
  <si>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</si>
  <si>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</si>
  <si>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</si>
  <si>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</si>
  <si>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</si>
  <si>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</si>
  <si>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</si>
  <si>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</si>
  <si>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</si>
  <si>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</si>
  <si>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</si>
  <si>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</si>
  <si>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</si>
  <si>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</si>
  <si>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</si>
  <si>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</si>
  <si>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</si>
  <si>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</si>
  <si>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</si>
  <si>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</si>
  <si>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</si>
  <si>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</si>
  <si>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</si>
  <si>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</si>
  <si>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</si>
  <si>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</si>
  <si>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</si>
  <si>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</si>
  <si>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</si>
  <si>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</si>
  <si>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</si>
  <si>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</si>
  <si>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</si>
  <si>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</si>
  <si>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</si>
  <si>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</si>
  <si>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</si>
  <si>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</si>
  <si>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</si>
  <si>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</si>
  <si>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</si>
  <si>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</si>
  <si>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</si>
  <si>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</si>
  <si>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</si>
  <si>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</si>
  <si>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</si>
  <si>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</si>
  <si>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</si>
  <si>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</si>
  <si>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</si>
  <si>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</si>
  <si>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</si>
  <si>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</si>
  <si>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</si>
  <si>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</si>
  <si>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</si>
  <si>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</si>
  <si>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</si>
  <si>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</si>
  <si>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</si>
  <si>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</si>
  <si>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</si>
  <si>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</si>
  <si>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</si>
  <si>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</si>
  <si>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</si>
  <si>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</si>
  <si>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</si>
  <si>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</si>
  <si>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</si>
  <si>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</si>
  <si>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</si>
  <si>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</si>
  <si>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</si>
  <si>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</si>
  <si>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</si>
  <si>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</si>
  <si>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</si>
  <si>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</si>
  <si>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</si>
  <si>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</si>
  <si>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</si>
  <si>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</si>
  <si>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</si>
  <si>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</si>
  <si>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</si>
  <si>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</si>
  <si>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</si>
  <si>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</si>
  <si>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</si>
  <si>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</si>
  <si>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</si>
  <si>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</si>
  <si>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</si>
  <si>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</si>
  <si>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</si>
  <si>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</si>
  <si>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</si>
  <si>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</si>
  <si>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</si>
  <si>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</si>
  <si>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</si>
  <si>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</si>
  <si>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</si>
  <si>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</si>
  <si>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</si>
  <si>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</si>
  <si>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</si>
  <si>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</si>
  <si>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</si>
  <si>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</si>
  <si>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</si>
  <si>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</si>
  <si>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</si>
  <si>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</si>
  <si>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</si>
  <si>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</si>
  <si>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</si>
  <si>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</si>
  <si>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</si>
  <si>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</si>
  <si>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</si>
  <si>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</si>
  <si>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</si>
  <si>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</si>
  <si>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</si>
  <si>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</si>
  <si>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</si>
  <si>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</si>
  <si>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</si>
  <si>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</si>
  <si>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</si>
  <si>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</si>
  <si>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</si>
  <si>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</si>
  <si>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</si>
  <si>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</si>
  <si>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</si>
  <si>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</si>
  <si>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</si>
  <si>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</si>
  <si>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</si>
  <si>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</si>
  <si>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</si>
  <si>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</si>
  <si>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</si>
  <si>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</si>
  <si>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</si>
  <si>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</si>
  <si>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</si>
  <si>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</si>
  <si>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</si>
  <si>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</si>
  <si>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</si>
  <si>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</si>
  <si>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</si>
  <si>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</si>
  <si>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</si>
  <si>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</si>
  <si>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</si>
  <si>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</si>
  <si>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</si>
  <si>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</si>
  <si>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</si>
  <si>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</si>
  <si>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</si>
  <si>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</si>
  <si>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</si>
  <si>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</si>
  <si>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</si>
  <si>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</si>
  <si>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</si>
  <si>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</si>
  <si>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</si>
  <si>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</si>
  <si>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</si>
  <si>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</si>
  <si>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</si>
  <si>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</si>
  <si>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</si>
  <si>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</si>
  <si>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</si>
  <si>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</si>
  <si>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</si>
  <si>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</si>
  <si>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</si>
  <si>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</si>
  <si>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</si>
  <si>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</si>
  <si>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</si>
  <si>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</si>
  <si>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</si>
  <si>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</si>
  <si>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</si>
  <si>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</si>
  <si>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</si>
  <si>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</si>
  <si>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</si>
  <si>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</si>
  <si>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</si>
  <si>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</si>
  <si>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</si>
  <si>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</si>
  <si>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</si>
  <si>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</si>
  <si>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</si>
  <si>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</si>
  <si>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</si>
  <si>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</si>
  <si>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</si>
  <si>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</si>
  <si>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</si>
  <si>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</si>
  <si>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</si>
  <si>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</si>
  <si>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</si>
  <si>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</si>
  <si>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</si>
  <si>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</si>
  <si>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</si>
  <si>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</si>
  <si>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</si>
  <si>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</si>
  <si>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</si>
  <si>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</si>
  <si>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</si>
  <si>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</si>
  <si>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</si>
  <si>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</si>
  <si>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</si>
  <si>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</si>
  <si>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</si>
  <si>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</si>
  <si>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</si>
  <si>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</si>
  <si>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</si>
  <si>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</si>
  <si>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</si>
  <si>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</si>
  <si>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</si>
  <si>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</si>
  <si>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</si>
  <si>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</si>
  <si>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</si>
  <si>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</si>
  <si>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</si>
  <si>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</si>
  <si>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</si>
  <si>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</si>
  <si>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</si>
  <si>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</si>
  <si>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</si>
  <si>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</si>
  <si>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</si>
  <si>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</si>
  <si>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</si>
  <si>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</si>
  <si>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</si>
  <si>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</si>
  <si>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</si>
  <si>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</si>
  <si>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</si>
  <si>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</si>
  <si>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</si>
  <si>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</si>
  <si>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</si>
  <si>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</si>
  <si>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</si>
  <si>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</si>
  <si>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</si>
  <si>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</si>
  <si>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</si>
  <si>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</si>
  <si>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</si>
  <si>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</si>
  <si>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</si>
  <si>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</si>
  <si>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</si>
  <si>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</si>
  <si>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</si>
  <si>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</si>
  <si>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</si>
  <si>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</si>
  <si>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</si>
  <si>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</si>
  <si>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</si>
  <si>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</si>
  <si>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</si>
  <si>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</si>
  <si>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</si>
  <si>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</si>
  <si>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</si>
  <si>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</si>
  <si>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</si>
  <si>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</si>
  <si>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</si>
  <si>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</si>
  <si>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</si>
  <si>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</si>
  <si>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</si>
  <si>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</si>
  <si>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</si>
  <si>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</si>
  <si>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</si>
  <si>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</si>
  <si>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</si>
  <si>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</si>
  <si>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</si>
  <si>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</si>
  <si>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</si>
  <si>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</si>
  <si>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</si>
  <si>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</si>
  <si>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</si>
  <si>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</si>
  <si>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</si>
  <si>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</si>
  <si>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</si>
  <si>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</si>
  <si>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</si>
  <si>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</si>
  <si>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</si>
  <si>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</si>
  <si>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</si>
  <si>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</si>
  <si>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</si>
  <si>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</si>
  <si>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</si>
  <si>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</si>
  <si>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</si>
  <si>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</si>
  <si>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</si>
  <si>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</si>
  <si>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</si>
  <si>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</si>
  <si>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</si>
  <si>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</si>
  <si>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</si>
  <si>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</si>
  <si>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</si>
  <si>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</si>
  <si>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</si>
  <si>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</si>
  <si>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</si>
  <si>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</si>
  <si>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</si>
  <si>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</si>
  <si>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</si>
  <si>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</si>
  <si>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</si>
  <si>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</si>
  <si>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</si>
  <si>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</si>
  <si>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</si>
  <si>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</si>
  <si>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</si>
  <si>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</si>
  <si>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</si>
  <si>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</si>
  <si>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</si>
  <si>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</si>
  <si>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</si>
  <si>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</si>
  <si>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</si>
  <si>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</si>
  <si>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</si>
  <si>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</si>
  <si>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</si>
  <si>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</si>
  <si>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</si>
  <si>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</si>
  <si>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</si>
  <si>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</si>
  <si>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</si>
  <si>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</si>
  <si>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</si>
  <si>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</si>
  <si>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</si>
  <si>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</si>
  <si>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</si>
  <si>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</si>
  <si>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</si>
  <si>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</si>
  <si>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</si>
  <si>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</si>
  <si>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</si>
  <si>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</si>
  <si>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</si>
  <si>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</si>
  <si>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</si>
  <si>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</si>
  <si>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</si>
  <si>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</si>
  <si>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</si>
  <si>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</si>
  <si>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</si>
  <si>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</si>
  <si>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</si>
  <si>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</si>
  <si>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</si>
  <si>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</si>
  <si>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</si>
  <si>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</si>
  <si>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</si>
  <si>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</si>
  <si>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</si>
  <si>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</si>
  <si>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</si>
  <si>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</si>
  <si>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</si>
  <si>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</si>
  <si>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</si>
  <si>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</si>
  <si>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</si>
  <si>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</si>
  <si>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</si>
  <si>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</si>
  <si>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</si>
  <si>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</si>
  <si>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</si>
  <si>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</si>
  <si>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</si>
  <si>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</si>
  <si>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</si>
  <si>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</si>
  <si>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</si>
  <si>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</si>
  <si>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</si>
  <si>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</si>
  <si>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</si>
  <si>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</si>
  <si>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</si>
  <si>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</si>
  <si>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</si>
  <si>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</si>
  <si>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</si>
  <si>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</si>
  <si>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</si>
  <si>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</si>
  <si>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</si>
  <si>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</si>
  <si>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</si>
  <si>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</si>
  <si>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</si>
  <si>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</si>
  <si>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</si>
  <si>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</si>
  <si>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</si>
  <si>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</si>
  <si>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</si>
  <si>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</si>
  <si>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</si>
  <si>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</si>
  <si>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</si>
  <si>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</si>
  <si>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</si>
  <si>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</si>
  <si>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</si>
  <si>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</si>
  <si>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</si>
  <si>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</si>
  <si>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</si>
  <si>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</si>
  <si>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</si>
  <si>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</si>
  <si>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</si>
  <si>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</si>
  <si>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</si>
  <si>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</si>
  <si>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</si>
  <si>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</si>
  <si>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</si>
  <si>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</si>
  <si>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</si>
  <si>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</si>
  <si>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</si>
  <si>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</si>
  <si>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</si>
  <si>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</si>
  <si>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</si>
  <si>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</si>
  <si>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</si>
  <si>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</si>
  <si>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</si>
  <si>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</si>
  <si>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</si>
  <si>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</si>
  <si>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</si>
  <si>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</si>
  <si>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</si>
  <si>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</si>
  <si>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</si>
  <si>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</si>
  <si>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</si>
  <si>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</si>
  <si>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</si>
  <si>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</si>
  <si>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</si>
  <si>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</si>
  <si>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</si>
  <si>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</si>
  <si>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</si>
  <si>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</si>
  <si>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</si>
  <si>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</si>
  <si>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</si>
  <si>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</si>
  <si>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</si>
  <si>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</si>
  <si>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</si>
  <si>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</si>
  <si>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</si>
  <si>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</si>
  <si>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</si>
  <si>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</si>
  <si>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</si>
  <si>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</si>
  <si>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</si>
  <si>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</si>
  <si>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</si>
  <si>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</si>
  <si>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</si>
  <si>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</si>
  <si>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</si>
  <si>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</si>
  <si>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</si>
  <si>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</si>
  <si>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</si>
  <si>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</si>
  <si>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</si>
  <si>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</si>
  <si>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</si>
  <si>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</si>
  <si>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</si>
  <si>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</si>
  <si>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</si>
  <si>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</si>
  <si>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</si>
  <si>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</si>
  <si>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</si>
  <si>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</si>
  <si>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</si>
  <si>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</si>
  <si>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</si>
  <si>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</si>
  <si>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</si>
  <si>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</si>
  <si>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</si>
  <si>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</si>
  <si>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</si>
  <si>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</si>
  <si>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</si>
  <si>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</si>
  <si>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</si>
  <si>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</si>
  <si>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</si>
  <si>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</si>
  <si>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</si>
  <si>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</si>
  <si>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</si>
  <si>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</si>
  <si>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</si>
  <si>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</si>
  <si>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</si>
  <si>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</si>
  <si>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</si>
  <si>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</si>
  <si>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</si>
  <si>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</si>
  <si>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</si>
  <si>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</si>
  <si>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</si>
  <si>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</si>
  <si>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</si>
  <si>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</si>
  <si>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</si>
  <si>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</si>
  <si>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</si>
  <si>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</si>
  <si>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</si>
  <si>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</si>
  <si>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</si>
  <si>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</si>
  <si>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</si>
  <si>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</si>
  <si>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</si>
  <si>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</si>
  <si>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</si>
  <si>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</si>
  <si>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</si>
  <si>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</si>
  <si>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</si>
  <si>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</si>
  <si>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</si>
  <si>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</si>
  <si>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</si>
  <si>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</si>
  <si>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</si>
  <si>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</si>
  <si>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</si>
  <si>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</si>
  <si>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</si>
  <si>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</si>
  <si>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</si>
  <si>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</si>
  <si>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</si>
  <si>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</si>
  <si>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</si>
  <si>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</si>
  <si>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</si>
  <si>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</si>
  <si>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</si>
  <si>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</si>
  <si>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</si>
  <si>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</si>
  <si>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</si>
  <si>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</si>
  <si>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</si>
  <si>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</si>
  <si>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</si>
  <si>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</si>
  <si>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</si>
  <si>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</si>
  <si>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</si>
  <si>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</si>
  <si>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</si>
  <si>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</si>
  <si>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</si>
  <si>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</si>
  <si>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</si>
  <si>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</si>
  <si>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</si>
  <si>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</si>
  <si>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</si>
  <si>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</si>
  <si>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</si>
  <si>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</si>
  <si>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</si>
  <si>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</si>
  <si>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</si>
  <si>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</si>
  <si>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</si>
  <si>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</si>
  <si>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</si>
  <si>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</si>
  <si>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</si>
  <si>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</si>
  <si>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</si>
  <si>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</si>
  <si>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</si>
  <si>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</si>
  <si>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</si>
  <si>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</si>
  <si>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</si>
  <si>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</si>
  <si>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</si>
  <si>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</si>
  <si>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</si>
  <si>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</si>
  <si>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</si>
  <si>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</si>
  <si>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</si>
  <si>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</si>
  <si>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</si>
  <si>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</si>
  <si>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</si>
  <si>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</si>
  <si>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</si>
  <si>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</si>
  <si>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</si>
  <si>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</si>
  <si>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</si>
  <si>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</si>
  <si>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</si>
  <si>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</si>
  <si>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</si>
  <si>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</si>
  <si>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</si>
  <si>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</si>
  <si>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</si>
  <si>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</si>
  <si>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</si>
  <si>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</si>
  <si>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</si>
  <si>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</si>
  <si>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</si>
  <si>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</si>
  <si>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</si>
  <si>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</si>
  <si>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</si>
  <si>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</si>
  <si>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</si>
  <si>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</si>
  <si>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</si>
  <si>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</si>
  <si>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</si>
  <si>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</si>
  <si>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</si>
  <si>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</si>
  <si>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</si>
  <si>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</si>
  <si>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</si>
  <si>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</si>
  <si>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</si>
  <si>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</si>
  <si>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</si>
  <si>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</si>
  <si>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</si>
  <si>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</si>
  <si>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</si>
  <si>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</si>
  <si>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</si>
  <si>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</si>
  <si>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</si>
  <si>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</si>
  <si>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</si>
  <si>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</si>
  <si>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</si>
  <si>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</si>
  <si>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</si>
  <si>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</si>
  <si>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</si>
  <si>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</si>
  <si>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</si>
  <si>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</si>
  <si>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</si>
  <si>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</si>
  <si>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</si>
  <si>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</si>
  <si>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</si>
  <si>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</si>
  <si>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</si>
  <si>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</si>
  <si>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</si>
  <si>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</si>
  <si>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</si>
  <si>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</si>
  <si>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</si>
  <si>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</si>
  <si>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</si>
  <si>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</si>
  <si>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</si>
  <si>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</si>
  <si>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</si>
  <si>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</si>
  <si>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</si>
  <si>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</si>
  <si>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</si>
  <si>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</si>
  <si>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</si>
  <si>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</si>
  <si>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</si>
  <si>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</si>
  <si>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</si>
  <si>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</si>
  <si>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</si>
  <si>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</si>
  <si>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</si>
  <si>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</si>
  <si>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</si>
  <si>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</si>
  <si>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</si>
  <si>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</si>
  <si>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</si>
  <si>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</si>
  <si>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</si>
  <si>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</si>
  <si>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</si>
  <si>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</si>
  <si>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</si>
  <si>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</si>
  <si>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</si>
  <si>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</si>
  <si>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</si>
  <si>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</si>
  <si>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</si>
  <si>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</si>
  <si>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</si>
  <si>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</si>
  <si>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</si>
  <si>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</si>
  <si>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</si>
  <si>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</si>
  <si>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</si>
  <si>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</si>
  <si>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</si>
  <si>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</si>
  <si>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</si>
  <si>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</si>
  <si>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</si>
  <si>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</si>
  <si>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</si>
  <si>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</si>
  <si>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</si>
  <si>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</si>
  <si>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</si>
  <si>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</si>
  <si>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</si>
  <si>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</si>
  <si>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</si>
  <si>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</si>
  <si>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</si>
  <si>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</si>
  <si>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</si>
  <si>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</si>
  <si>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</si>
  <si>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</si>
  <si>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</si>
  <si>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</si>
  <si>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</si>
  <si>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</si>
  <si>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</si>
  <si>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</si>
  <si>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</si>
  <si>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</si>
  <si>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</si>
  <si>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</si>
  <si>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</si>
  <si>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</si>
  <si>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</si>
  <si>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</si>
  <si>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</si>
  <si>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</si>
  <si>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</si>
  <si>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</si>
  <si>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</si>
  <si>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</si>
  <si>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</si>
  <si>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</si>
  <si>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</si>
  <si>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</si>
  <si>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</si>
  <si>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</si>
  <si>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</si>
  <si>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</si>
  <si>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</si>
  <si>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</si>
  <si>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</si>
  <si>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</si>
  <si>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</si>
  <si>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</si>
  <si>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</si>
  <si>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</si>
  <si>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</si>
  <si>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</si>
  <si>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</si>
  <si>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</si>
  <si>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</si>
  <si>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</si>
  <si>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</si>
  <si>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</si>
  <si>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</si>
  <si>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</si>
  <si>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</si>
  <si>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</si>
  <si>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</si>
  <si>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</si>
  <si>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</si>
  <si>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</si>
  <si>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</si>
  <si>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</si>
  <si>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</si>
  <si>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</si>
  <si>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</si>
  <si>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</si>
  <si>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</si>
  <si>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</si>
  <si>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</si>
  <si>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</si>
  <si>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</si>
  <si>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</si>
  <si>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</si>
  <si>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</si>
  <si>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</si>
  <si>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</si>
  <si>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</si>
  <si>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</si>
  <si>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</si>
  <si>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</si>
  <si>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</si>
  <si>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</si>
  <si>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</si>
  <si>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</si>
  <si>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</si>
  <si>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</si>
  <si>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</si>
  <si>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</si>
  <si>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</si>
  <si>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</si>
  <si>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</si>
  <si>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</si>
  <si>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</si>
  <si>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</si>
  <si>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</si>
  <si>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</si>
  <si>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</si>
  <si>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</si>
  <si>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</si>
  <si>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</si>
  <si>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</si>
  <si>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</si>
  <si>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</si>
  <si>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</si>
  <si>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</si>
  <si>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</si>
  <si>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</si>
  <si>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</si>
  <si>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</si>
  <si>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</si>
  <si>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</si>
  <si>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</si>
  <si>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</si>
  <si>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</si>
  <si>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</si>
  <si>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</si>
  <si>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</si>
  <si>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</si>
  <si>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</si>
  <si>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</si>
  <si>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</si>
  <si>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</si>
  <si>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</si>
  <si>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</si>
  <si>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</si>
  <si>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</si>
  <si>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</si>
  <si>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</si>
  <si>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</si>
  <si>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</si>
  <si>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</si>
  <si>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</si>
  <si>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</si>
  <si>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</si>
  <si>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</si>
  <si>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</si>
  <si>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</si>
  <si>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</si>
  <si>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</si>
  <si>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</si>
  <si>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</si>
  <si>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</si>
  <si>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</si>
  <si>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</si>
  <si>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</si>
  <si>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</si>
  <si>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</si>
  <si>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</si>
  <si>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</si>
  <si>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</si>
  <si>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</si>
  <si>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</si>
  <si>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</si>
  <si>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</si>
  <si>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</si>
  <si>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</si>
  <si>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</si>
  <si>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</si>
  <si>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</si>
  <si>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</si>
  <si>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</si>
  <si>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</si>
  <si>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</si>
  <si>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</si>
  <si>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</si>
  <si>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</si>
  <si>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</si>
  <si>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</si>
  <si>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</si>
  <si>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</si>
  <si>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</si>
  <si>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</si>
  <si>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</si>
  <si>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</si>
  <si>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</si>
  <si>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</si>
  <si>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</si>
  <si>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</si>
  <si>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</si>
  <si>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</si>
  <si>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</si>
  <si>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</si>
  <si>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</si>
  <si>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</si>
  <si>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</si>
  <si>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</si>
  <si>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</si>
  <si>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</si>
  <si>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</si>
  <si>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</si>
  <si>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</si>
  <si>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</si>
  <si>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</si>
  <si>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</si>
  <si>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</si>
  <si>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</si>
  <si>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</si>
  <si>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</si>
  <si>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</si>
  <si>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</si>
  <si>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</si>
  <si>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</si>
  <si>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</si>
  <si>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</si>
  <si>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</si>
  <si>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</si>
  <si>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</si>
  <si>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</si>
  <si>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</si>
  <si>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</si>
  <si>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</si>
  <si>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</si>
  <si>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</si>
  <si>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</si>
  <si>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</si>
  <si>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</si>
  <si>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</si>
  <si>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</si>
  <si>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</si>
  <si>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</si>
  <si>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</si>
  <si>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</si>
  <si>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</si>
  <si>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</si>
  <si>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</si>
  <si>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</si>
  <si>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</si>
  <si>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</si>
  <si>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</si>
  <si>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</si>
  <si>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</si>
  <si>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</si>
  <si>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</si>
  <si>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</si>
  <si>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</si>
  <si>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</si>
  <si>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</si>
  <si>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</si>
  <si>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</si>
  <si>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</si>
  <si>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</si>
  <si>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</si>
  <si>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</si>
  <si>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</si>
  <si>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</si>
  <si>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</si>
  <si>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</si>
  <si>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</si>
  <si>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</si>
  <si>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</si>
  <si>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</si>
  <si>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</si>
  <si>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</si>
  <si>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</si>
  <si>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</si>
  <si>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</si>
  <si>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</si>
  <si>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</si>
  <si>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</si>
  <si>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</si>
  <si>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</si>
  <si>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</si>
  <si>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</si>
  <si>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</si>
  <si>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</si>
  <si>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</si>
  <si>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</si>
  <si>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</si>
  <si>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</si>
  <si>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</si>
  <si>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</si>
  <si>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</si>
  <si>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</si>
  <si>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</si>
  <si>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</si>
  <si>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</si>
  <si>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</si>
  <si>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</si>
  <si>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</si>
  <si>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</si>
  <si>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</si>
  <si>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</si>
  <si>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</si>
  <si>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</si>
  <si>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</si>
  <si>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</si>
  <si>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</si>
  <si>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</si>
  <si>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</si>
  <si>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</si>
  <si>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</si>
  <si>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</si>
  <si>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</si>
  <si>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</si>
  <si>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</si>
  <si>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</si>
  <si>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</si>
  <si>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</si>
  <si>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</si>
  <si>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</si>
  <si>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</si>
  <si>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</si>
  <si>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</si>
  <si>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</si>
  <si>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</si>
  <si>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</si>
  <si>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</si>
  <si>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</si>
  <si>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</si>
  <si>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</si>
  <si>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</si>
  <si>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</si>
  <si>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</si>
  <si>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</si>
  <si>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</si>
  <si>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</si>
  <si>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</si>
  <si>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</si>
  <si>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</si>
  <si>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</si>
  <si>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</si>
  <si>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</si>
  <si>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</si>
  <si>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</si>
  <si>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</si>
  <si>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</si>
  <si>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</si>
  <si>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</si>
  <si>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</si>
  <si>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</si>
  <si>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</si>
  <si>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</si>
  <si>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</si>
  <si>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</si>
  <si>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</si>
  <si>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</si>
  <si>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</si>
  <si>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</si>
  <si>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</si>
  <si>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</si>
  <si>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</si>
  <si>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</si>
  <si>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</si>
  <si>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</si>
  <si>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</si>
  <si>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</si>
  <si>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</si>
  <si>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</si>
  <si>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</si>
  <si>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</si>
  <si>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</si>
  <si>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</si>
  <si>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</si>
  <si>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</si>
  <si>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</si>
  <si>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</si>
  <si>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</si>
  <si>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</si>
  <si>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</si>
  <si>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</si>
  <si>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</si>
  <si>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</si>
  <si>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</si>
  <si>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</si>
  <si>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</si>
  <si>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</si>
  <si>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</si>
  <si>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</si>
  <si>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</si>
  <si>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</si>
  <si>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</si>
  <si>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</si>
  <si>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</si>
  <si>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</si>
  <si>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</si>
  <si>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</si>
  <si>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</si>
  <si>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</si>
  <si>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</si>
  <si>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</si>
  <si>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</si>
  <si>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</si>
  <si>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</si>
  <si>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</si>
  <si>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</si>
  <si>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</si>
  <si>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</si>
  <si>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</si>
  <si>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</si>
  <si>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</si>
  <si>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</si>
  <si>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</si>
  <si>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</si>
  <si>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</si>
  <si>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</si>
  <si>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</si>
  <si>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</si>
  <si>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</si>
  <si>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</si>
  <si>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</si>
  <si>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</si>
  <si>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</si>
  <si>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</si>
  <si>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</si>
  <si>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</si>
  <si>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</si>
  <si>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</si>
  <si>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</si>
  <si>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</si>
  <si>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</si>
  <si>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</si>
  <si>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</si>
  <si>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</si>
  <si>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</si>
  <si>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</si>
  <si>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</si>
  <si>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</si>
  <si>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</si>
  <si>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</si>
  <si>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</si>
  <si>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</si>
  <si>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</si>
  <si>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</si>
  <si>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</si>
  <si>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</si>
  <si>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</si>
  <si>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</si>
  <si>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</si>
  <si>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</si>
  <si>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</si>
  <si>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</si>
  <si>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</si>
  <si>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</si>
  <si>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</si>
  <si>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</si>
  <si>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</si>
  <si>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</si>
  <si>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</si>
  <si>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</si>
  <si>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</si>
  <si>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</si>
  <si>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</si>
  <si>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</si>
  <si>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</si>
  <si>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</si>
  <si>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</si>
  <si>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</si>
  <si>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</si>
  <si>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</si>
  <si>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</si>
  <si>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</si>
  <si>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</si>
  <si>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</si>
  <si>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</si>
  <si>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</si>
  <si>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</si>
  <si>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</si>
  <si>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</si>
  <si>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</si>
  <si>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</si>
  <si>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</si>
  <si>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</si>
  <si>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</si>
  <si>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</si>
  <si>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</si>
  <si>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</si>
  <si>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</si>
  <si>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</si>
  <si>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</si>
  <si>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</si>
  <si>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</si>
  <si>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</si>
  <si>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</si>
  <si>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</si>
  <si>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</si>
  <si>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</si>
  <si>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</si>
  <si>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</si>
  <si>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</si>
  <si>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</si>
  <si>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</si>
  <si>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</si>
  <si>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</si>
  <si>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</si>
  <si>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</si>
  <si>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</si>
  <si>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</si>
  <si>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</si>
  <si>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</si>
  <si>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</si>
  <si>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</si>
  <si>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</si>
  <si>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</si>
  <si>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</si>
  <si>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</si>
  <si>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</si>
  <si>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</si>
  <si>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</si>
  <si>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</si>
  <si>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</si>
  <si>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</si>
  <si>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</si>
  <si>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</si>
  <si>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</si>
  <si>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</si>
  <si>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</si>
  <si>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</si>
  <si>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</si>
  <si>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</si>
  <si>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</si>
  <si>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</si>
  <si>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</si>
  <si>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</si>
  <si>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</si>
  <si>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</si>
  <si>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</si>
  <si>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</si>
  <si>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</si>
  <si>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</si>
  <si>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</si>
  <si>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</si>
  <si>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</si>
  <si>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</si>
  <si>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</si>
  <si>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</si>
  <si>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</si>
  <si>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</si>
  <si>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</si>
  <si>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</si>
  <si>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</si>
  <si>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</si>
  <si>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</si>
  <si>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</si>
  <si>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</si>
  <si>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</si>
  <si>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</si>
  <si>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</si>
  <si>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</si>
  <si>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</si>
  <si>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</si>
  <si>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</si>
  <si>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</si>
  <si>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</si>
  <si>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</si>
  <si>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</si>
  <si>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</si>
  <si>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</si>
  <si>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</si>
  <si>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</si>
  <si>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</si>
  <si>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</si>
  <si>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</si>
  <si>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</si>
  <si>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</si>
  <si>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</si>
  <si>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</si>
  <si>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</si>
  <si>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</si>
  <si>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</si>
  <si>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</si>
  <si>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</si>
  <si>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</si>
  <si>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</si>
  <si>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</si>
  <si>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</si>
  <si>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</si>
  <si>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</si>
  <si>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</si>
  <si>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</si>
  <si>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</si>
  <si>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</si>
  <si>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</si>
  <si>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</si>
  <si>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</si>
  <si>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</si>
  <si>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</si>
  <si>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</si>
  <si>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</si>
  <si>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</si>
  <si>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</si>
  <si>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</si>
  <si>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</si>
  <si>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</si>
  <si>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</si>
  <si>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</si>
  <si>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</si>
  <si>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</si>
  <si>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</si>
  <si>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</si>
  <si>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</si>
  <si>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</si>
  <si>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</si>
  <si>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</si>
  <si>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</si>
  <si>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</si>
  <si>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</si>
  <si>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</si>
  <si>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</si>
  <si>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</si>
  <si>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</si>
  <si>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</si>
  <si>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</si>
  <si>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</si>
  <si>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</si>
  <si>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</si>
  <si>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</si>
  <si>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</si>
  <si>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</si>
  <si>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</si>
  <si>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</si>
  <si>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</si>
  <si>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</si>
  <si>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</si>
  <si>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</si>
  <si>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</si>
  <si>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</si>
  <si>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</si>
  <si>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</si>
  <si>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</si>
  <si>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</si>
  <si>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</si>
  <si>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</si>
  <si>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</si>
  <si>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</si>
  <si>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</si>
  <si>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</si>
  <si>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</si>
  <si>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</si>
  <si>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</si>
  <si>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</si>
  <si>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</si>
  <si>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</si>
  <si>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</si>
  <si>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</si>
  <si>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</si>
  <si>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</si>
  <si>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</si>
  <si>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</si>
  <si>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</si>
  <si>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</si>
  <si>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</si>
  <si>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</si>
  <si>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</si>
  <si>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</si>
  <si>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</si>
  <si>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</si>
  <si>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</si>
  <si>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</si>
  <si>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</si>
  <si>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</si>
  <si>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</si>
  <si>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</si>
  <si>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</si>
  <si>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</si>
  <si>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</si>
  <si>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</si>
  <si>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</si>
  <si>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</si>
  <si>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</si>
  <si>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</si>
  <si>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</si>
  <si>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</si>
  <si>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</si>
  <si>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</si>
  <si>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</si>
  <si>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</si>
  <si>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</si>
  <si>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</si>
  <si>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</si>
  <si>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</si>
  <si>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</si>
  <si>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</si>
  <si>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</si>
  <si>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</si>
  <si>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</si>
  <si>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</si>
  <si>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</si>
  <si>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</si>
  <si>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</si>
  <si>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</si>
  <si>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</si>
  <si>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</si>
  <si>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</si>
  <si>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</si>
  <si>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</si>
  <si>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</si>
  <si>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</si>
  <si>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</si>
  <si>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</si>
  <si>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</si>
  <si>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</si>
  <si>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</si>
  <si>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</si>
  <si>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</si>
  <si>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</si>
  <si>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</si>
  <si>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</si>
  <si>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</si>
  <si>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</si>
  <si>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</si>
  <si>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</si>
  <si>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</si>
  <si>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</si>
  <si>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</si>
  <si>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</si>
  <si>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</si>
  <si>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</si>
  <si>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</si>
  <si>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</si>
  <si>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</si>
  <si>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</si>
  <si>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</si>
  <si>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</si>
  <si>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</si>
  <si>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</si>
  <si>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</si>
  <si>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</si>
  <si>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</si>
  <si>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</si>
  <si>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</si>
  <si>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</si>
  <si>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</si>
  <si>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</si>
  <si>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</si>
  <si>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</si>
  <si>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</si>
  <si>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</si>
  <si>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</si>
  <si>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</si>
  <si>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</si>
  <si>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</si>
  <si>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</si>
  <si>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</si>
  <si>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</si>
  <si>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</si>
  <si>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</si>
  <si>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</si>
  <si>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</si>
  <si>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</si>
  <si>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</si>
  <si>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</si>
  <si>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</si>
  <si>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</si>
  <si>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</si>
  <si>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</si>
  <si>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</si>
  <si>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</si>
  <si>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</si>
  <si>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</si>
  <si>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</si>
  <si>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</si>
  <si>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</si>
  <si>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</si>
  <si>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</si>
  <si>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</si>
  <si>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</si>
  <si>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</si>
  <si>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</si>
  <si>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</si>
  <si>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</si>
  <si>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</si>
  <si>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</si>
  <si>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</si>
  <si>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</si>
  <si>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</si>
  <si>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</si>
  <si>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</si>
  <si>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</si>
  <si>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</si>
  <si>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</si>
  <si>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</si>
  <si>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</si>
  <si>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</si>
  <si>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</si>
  <si>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</si>
  <si>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</si>
  <si>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</si>
  <si>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</si>
  <si>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</si>
  <si>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</si>
  <si>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</si>
  <si>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</si>
  <si>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</si>
  <si>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</si>
  <si>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</si>
  <si>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</si>
  <si>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</si>
  <si>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</si>
  <si>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</si>
  <si>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</si>
  <si>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</si>
  <si>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</si>
  <si>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</si>
  <si>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</si>
  <si>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</si>
  <si>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</si>
  <si>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</si>
  <si>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</si>
  <si>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</si>
  <si>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</si>
  <si>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</si>
  <si>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</si>
  <si>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</si>
  <si>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</si>
  <si>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</si>
  <si>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</si>
  <si>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</si>
  <si>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</si>
  <si>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</si>
  <si>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</si>
  <si>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</si>
  <si>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</si>
  <si>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</si>
  <si>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</si>
  <si>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</si>
  <si>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</si>
  <si>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</si>
  <si>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</si>
  <si>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</si>
  <si>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</si>
  <si>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</si>
  <si>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</si>
  <si>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</si>
  <si>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</si>
  <si>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</si>
  <si>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</si>
  <si>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</si>
  <si>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</si>
  <si>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</si>
  <si>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</si>
  <si>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</si>
  <si>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</si>
  <si>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</si>
  <si>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</si>
  <si>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</si>
  <si>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</si>
  <si>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</si>
  <si>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</si>
  <si>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</si>
  <si>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</si>
  <si>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</si>
  <si>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</si>
  <si>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</si>
  <si>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</si>
  <si>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</si>
  <si>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</si>
  <si>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</si>
  <si>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</si>
  <si>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</si>
  <si>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</si>
  <si>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</si>
  <si>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</si>
  <si>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</si>
  <si>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</si>
  <si>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</si>
  <si>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</si>
  <si>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</si>
  <si>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</si>
  <si>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</si>
  <si>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</si>
  <si>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</si>
  <si>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</si>
  <si>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</si>
  <si>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</si>
  <si>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</si>
  <si>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</si>
  <si>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</si>
  <si>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</si>
  <si>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</si>
  <si>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</si>
  <si>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</si>
  <si>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</si>
  <si>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</si>
  <si>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</si>
  <si>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</si>
  <si>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</si>
  <si>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</si>
  <si>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</si>
  <si>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</si>
  <si>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</si>
  <si>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</si>
  <si>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</si>
  <si>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</si>
  <si>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</si>
  <si>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</si>
  <si>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</si>
  <si>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</si>
  <si>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</si>
  <si>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</si>
  <si>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</si>
  <si>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</si>
  <si>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</si>
  <si>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</si>
  <si>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</si>
  <si>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</si>
  <si>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</si>
  <si>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</si>
  <si>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</si>
  <si>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</si>
  <si>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</si>
  <si>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</si>
  <si>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</si>
  <si>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</si>
  <si>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</si>
  <si>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</si>
  <si>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</si>
  <si>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</si>
  <si>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</si>
  <si>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</si>
  <si>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</si>
  <si>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</si>
  <si>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</si>
  <si>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</si>
  <si>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</si>
  <si>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</si>
  <si>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</si>
  <si>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</si>
  <si>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</si>
  <si>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</si>
  <si>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</si>
  <si>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</si>
  <si>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</si>
  <si>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</si>
  <si>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</si>
  <si>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</si>
  <si>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</si>
  <si>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</si>
  <si>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</si>
  <si>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</si>
  <si>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</si>
  <si>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</si>
  <si>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</si>
  <si>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</si>
  <si>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</si>
  <si>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</si>
  <si>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</si>
  <si>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</si>
  <si>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</si>
  <si>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</si>
  <si>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</si>
  <si>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</si>
  <si>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</si>
  <si>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</si>
  <si>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</si>
  <si>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</si>
  <si>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</si>
  <si>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</si>
  <si>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</si>
  <si>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</si>
  <si>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</si>
  <si>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</si>
  <si>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</si>
  <si>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</si>
  <si>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</si>
  <si>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</si>
  <si>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</si>
  <si>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</si>
  <si>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</si>
  <si>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</si>
  <si>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</si>
  <si>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</si>
  <si>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</si>
  <si>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</si>
  <si>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</si>
  <si>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</si>
  <si>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</si>
  <si>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</si>
  <si>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</si>
  <si>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</si>
  <si>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</si>
  <si>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</si>
  <si>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</si>
  <si>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</si>
  <si>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</si>
  <si>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</si>
  <si>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</si>
  <si>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</si>
  <si>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</si>
  <si>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</si>
  <si>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</si>
  <si>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</si>
  <si>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</si>
  <si>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</si>
  <si>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</si>
  <si>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</si>
  <si>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</si>
  <si>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</si>
  <si>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</si>
  <si>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</si>
  <si>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</si>
  <si>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</si>
  <si>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</si>
  <si>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</si>
  <si>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</si>
  <si>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</si>
  <si>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</si>
  <si>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</si>
  <si>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</si>
  <si>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</si>
  <si>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</si>
  <si>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</si>
  <si>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</si>
  <si>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</si>
  <si>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</si>
  <si>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</si>
  <si>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</si>
  <si>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</si>
  <si>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</si>
  <si>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</si>
  <si>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</si>
  <si>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</si>
  <si>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</si>
  <si>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</si>
  <si>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</si>
  <si>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</si>
  <si>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</si>
  <si>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</si>
  <si>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</si>
  <si>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</si>
  <si>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</si>
  <si>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</si>
  <si>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</si>
  <si>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</si>
  <si>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</si>
  <si>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</si>
  <si>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</si>
  <si>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</si>
  <si>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</si>
  <si>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</si>
  <si>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</si>
  <si>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</si>
  <si>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</si>
  <si>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</si>
  <si>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</si>
  <si>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</si>
  <si>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</si>
  <si>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</si>
  <si>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</si>
  <si>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</si>
  <si>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</si>
  <si>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</si>
  <si>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</si>
  <si>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</si>
  <si>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</si>
  <si>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</si>
  <si>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</si>
  <si>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</si>
  <si>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</si>
  <si>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</si>
  <si>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</si>
  <si>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</si>
  <si>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</si>
  <si>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</si>
  <si>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</si>
  <si>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</si>
  <si>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</si>
  <si>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</si>
  <si>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</si>
  <si>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</si>
  <si>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</si>
  <si>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</si>
  <si>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</si>
  <si>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</si>
  <si>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</si>
  <si>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</si>
  <si>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</si>
  <si>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</si>
  <si>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</si>
  <si>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</si>
  <si>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</si>
  <si>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</si>
  <si>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</si>
  <si>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</si>
  <si>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</si>
  <si>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</si>
  <si>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</si>
  <si>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</si>
  <si>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</si>
  <si>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</si>
  <si>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</si>
  <si>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</si>
  <si>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</si>
  <si>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</si>
  <si>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</si>
  <si>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</si>
  <si>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</si>
  <si>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</si>
  <si>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</si>
  <si>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</si>
  <si>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</si>
  <si>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</si>
  <si>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</si>
  <si>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</si>
  <si>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</si>
  <si>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</si>
  <si>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</si>
  <si>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</si>
  <si>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</si>
  <si>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</si>
  <si>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</si>
  <si>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</si>
  <si>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</si>
  <si>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</si>
  <si>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</si>
  <si>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</si>
  <si>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</si>
  <si>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</si>
  <si>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</si>
  <si>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</si>
  <si>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</si>
  <si>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</si>
  <si>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</si>
  <si>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</si>
  <si>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</si>
  <si>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</si>
  <si>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</si>
  <si>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</si>
  <si>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</si>
  <si>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</si>
  <si>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</si>
  <si>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</si>
  <si>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</si>
  <si>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</si>
  <si>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</si>
  <si>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</si>
  <si>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</si>
  <si>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</si>
  <si>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</si>
  <si>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</si>
  <si>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</si>
  <si>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</si>
  <si>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</si>
  <si>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</si>
  <si>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</si>
  <si>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</si>
  <si>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</si>
  <si>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</si>
  <si>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</si>
  <si>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</si>
  <si>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</si>
  <si>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</si>
  <si>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</si>
  <si>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</si>
  <si>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</si>
  <si>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</si>
  <si>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</si>
  <si>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</si>
  <si>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</si>
  <si>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</si>
  <si>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</si>
  <si>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</si>
  <si>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</si>
  <si>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</si>
  <si>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</si>
  <si>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</si>
  <si>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</si>
  <si>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</si>
  <si>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</si>
  <si>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</si>
  <si>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</si>
  <si>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</si>
  <si>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</si>
  <si>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</si>
  <si>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</si>
  <si>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</si>
  <si>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</si>
  <si>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</si>
  <si>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</si>
  <si>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</si>
  <si>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</si>
  <si>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</si>
  <si>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</si>
  <si>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</si>
  <si>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</si>
  <si>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</si>
  <si>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</si>
  <si>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</si>
  <si>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</si>
  <si>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</si>
  <si>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</si>
  <si>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</si>
  <si>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</si>
  <si>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</si>
  <si>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</si>
  <si>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</si>
  <si>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</si>
  <si>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</si>
  <si>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</si>
  <si>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</si>
  <si>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</si>
  <si>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</si>
  <si>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</si>
  <si>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</si>
  <si>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</si>
  <si>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</si>
  <si>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</si>
  <si>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</si>
  <si>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</si>
  <si>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</si>
  <si>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</si>
  <si>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</si>
  <si>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</si>
  <si>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</si>
  <si>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</si>
  <si>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</si>
  <si>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</si>
  <si>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</si>
  <si>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</si>
  <si>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</si>
  <si>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</si>
  <si>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</si>
  <si>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</si>
  <si>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</si>
  <si>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</si>
  <si>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</si>
  <si>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</si>
  <si>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</si>
  <si>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</si>
  <si>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</si>
  <si>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</si>
  <si>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</si>
  <si>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</si>
  <si>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</si>
  <si>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</si>
  <si>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</si>
  <si>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</si>
  <si>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</si>
  <si>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</si>
  <si>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</si>
  <si>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</si>
  <si>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</si>
  <si>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</si>
  <si>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</si>
  <si>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</si>
  <si>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</si>
  <si>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</si>
  <si>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</si>
  <si>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</si>
  <si>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</si>
  <si>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</si>
  <si>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</si>
  <si>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</si>
  <si>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</si>
  <si>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</si>
  <si>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</si>
  <si>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</si>
  <si>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</si>
  <si>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</si>
  <si>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</si>
  <si>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</si>
  <si>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</si>
  <si>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</si>
  <si>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</si>
  <si>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</si>
  <si>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</si>
  <si>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</si>
  <si>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</si>
  <si>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</si>
  <si>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</si>
  <si>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</si>
  <si>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</si>
  <si>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</si>
  <si>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</si>
  <si>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</si>
  <si>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</si>
  <si>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</si>
  <si>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</si>
  <si>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</si>
  <si>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</si>
  <si>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</si>
  <si>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</si>
  <si>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</si>
  <si>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</si>
  <si>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</si>
  <si>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</si>
  <si>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</si>
  <si>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</si>
  <si>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</si>
  <si>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</si>
  <si>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</si>
  <si>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</si>
  <si>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</si>
  <si>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</si>
  <si>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</si>
  <si>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</si>
  <si>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</si>
  <si>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</si>
  <si>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</si>
  <si>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</si>
  <si>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</si>
  <si>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</si>
  <si>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</si>
  <si>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</si>
  <si>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</si>
  <si>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</si>
  <si>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</si>
  <si>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</si>
  <si>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</si>
  <si>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</si>
  <si>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</si>
  <si>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</si>
  <si>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</si>
  <si>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</si>
  <si>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</si>
  <si>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</si>
  <si>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</si>
  <si>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</si>
  <si>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</si>
  <si>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</si>
  <si>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</si>
  <si>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</si>
  <si>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</si>
  <si>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</si>
  <si>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</si>
  <si>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</si>
  <si>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</si>
  <si>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</si>
  <si>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</si>
  <si>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</si>
  <si>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</si>
  <si>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</si>
  <si>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</si>
  <si>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</si>
  <si>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</si>
  <si>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</si>
  <si>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</si>
  <si>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</si>
  <si>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</si>
  <si>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</si>
  <si>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</si>
  <si>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</si>
  <si>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</si>
  <si>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</si>
  <si>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</si>
  <si>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</si>
  <si>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</si>
  <si>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</si>
  <si>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</si>
  <si>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</si>
  <si>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</si>
  <si>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</si>
  <si>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</si>
  <si>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</si>
  <si>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</si>
  <si>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</si>
  <si>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</si>
  <si>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</si>
  <si>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</si>
  <si>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</si>
  <si>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</si>
  <si>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</si>
  <si>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</si>
  <si>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</si>
  <si>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</si>
  <si>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</si>
  <si>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</si>
  <si>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</si>
  <si>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</si>
  <si>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</si>
  <si>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</si>
  <si>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</si>
  <si>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</si>
  <si>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</si>
  <si>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</si>
  <si>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</si>
  <si>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</si>
  <si>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</si>
  <si>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</si>
  <si>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</si>
  <si>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</si>
  <si>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</si>
  <si>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</si>
  <si>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</si>
  <si>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</si>
  <si>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</si>
  <si>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</si>
  <si>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</si>
  <si>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</si>
  <si>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</si>
  <si>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</si>
  <si>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</si>
  <si>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</si>
  <si>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</si>
  <si>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</si>
  <si>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</si>
  <si>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</si>
  <si>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</si>
  <si>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</si>
  <si>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</si>
  <si>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</si>
  <si>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</si>
  <si>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</si>
  <si>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</si>
  <si>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</si>
  <si>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</si>
  <si>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</si>
  <si>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</si>
  <si>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</si>
  <si>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</si>
  <si>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</si>
  <si>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</si>
  <si>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</si>
  <si>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</si>
  <si>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</si>
  <si>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</si>
  <si>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</si>
  <si>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</si>
  <si>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</si>
  <si>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</si>
  <si>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</si>
  <si>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</si>
  <si>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</si>
  <si>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</si>
  <si>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</si>
  <si>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</si>
  <si>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</si>
  <si>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</si>
  <si>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</si>
  <si>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</si>
  <si>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</si>
  <si>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</si>
  <si>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</si>
  <si>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</si>
  <si>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</si>
  <si>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</si>
  <si>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</si>
  <si>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</si>
  <si>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</si>
  <si>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</si>
  <si>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</si>
  <si>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</si>
  <si>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</si>
  <si>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</si>
  <si>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</si>
  <si>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</si>
  <si>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</si>
  <si>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</si>
  <si>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</si>
  <si>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</si>
  <si>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</si>
  <si>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</si>
  <si>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</si>
  <si>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</si>
  <si>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</si>
  <si>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</si>
  <si>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</si>
  <si>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</si>
  <si>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</si>
  <si>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</si>
  <si>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</si>
  <si>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</si>
  <si>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</si>
  <si>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</si>
  <si>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</si>
  <si>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</si>
  <si>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</si>
  <si>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</si>
  <si>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</si>
  <si>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</si>
  <si>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</si>
  <si>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</si>
  <si>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</si>
  <si>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</si>
  <si>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</si>
  <si>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</si>
  <si>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</si>
  <si>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</si>
  <si>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</si>
  <si>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</si>
  <si>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</si>
  <si>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</si>
  <si>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</si>
  <si>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</si>
  <si>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</si>
  <si>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</si>
  <si>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</si>
  <si>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</si>
  <si>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</si>
  <si>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</si>
  <si>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</si>
  <si>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</si>
  <si>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</si>
  <si>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</si>
  <si>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</si>
  <si>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</si>
  <si>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</si>
  <si>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</si>
  <si>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</si>
  <si>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</si>
  <si>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</si>
  <si>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</si>
  <si>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</si>
  <si>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</si>
  <si>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</si>
  <si>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</si>
  <si>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</si>
  <si>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</si>
  <si>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</si>
  <si>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</si>
  <si>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</si>
  <si>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</si>
  <si>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</si>
  <si>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</si>
  <si>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</si>
  <si>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</si>
  <si>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</si>
  <si>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</si>
  <si>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</si>
  <si>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</si>
  <si>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</si>
  <si>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</si>
  <si>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</si>
  <si>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</si>
  <si>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</si>
  <si>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</si>
  <si>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</si>
  <si>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</si>
  <si>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</si>
  <si>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</si>
  <si>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</si>
  <si>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</si>
  <si>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</si>
  <si>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</si>
  <si>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</si>
  <si>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</si>
  <si>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</si>
  <si>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</si>
  <si>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</si>
  <si>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</si>
  <si>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</si>
  <si>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</si>
  <si>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</si>
  <si>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</si>
  <si>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</si>
  <si>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</si>
  <si>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</si>
  <si>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</si>
  <si>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</si>
  <si>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</si>
  <si>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</si>
  <si>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</si>
  <si>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</si>
  <si>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</si>
  <si>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</si>
  <si>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</si>
  <si>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</si>
  <si>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</si>
  <si>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</si>
  <si>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</si>
  <si>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</si>
  <si>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</si>
  <si>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</si>
  <si>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</si>
  <si>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</si>
  <si>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</si>
  <si>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</si>
  <si>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</si>
  <si>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</si>
  <si>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</si>
  <si>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</si>
  <si>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</si>
  <si>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</si>
  <si>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</si>
  <si>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</si>
  <si>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</si>
  <si>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</si>
  <si>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</si>
  <si>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</si>
  <si>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</si>
  <si>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</si>
  <si>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</si>
  <si>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</si>
  <si>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</si>
  <si>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</si>
  <si>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</si>
  <si>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</si>
  <si>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</si>
  <si>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</si>
  <si>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</si>
  <si>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</si>
  <si>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</si>
  <si>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</si>
  <si>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</si>
  <si>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</si>
  <si>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</si>
  <si>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</si>
  <si>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</si>
  <si>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</si>
  <si>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</si>
  <si>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</si>
  <si>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</si>
  <si>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</si>
  <si>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</si>
  <si>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</si>
  <si>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</si>
  <si>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</si>
  <si>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</si>
  <si>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</si>
  <si>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</si>
  <si>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</si>
  <si>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</si>
  <si>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</si>
  <si>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</si>
  <si>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</si>
  <si>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</si>
  <si>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</si>
  <si>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</si>
  <si>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</si>
  <si>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</si>
  <si>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</si>
  <si>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</si>
  <si>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</si>
  <si>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</si>
  <si>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</si>
  <si>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</si>
  <si>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</si>
  <si>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</si>
  <si>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</si>
  <si>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</si>
  <si>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</si>
  <si>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</si>
  <si>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</si>
  <si>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</si>
  <si>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</si>
  <si>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</si>
  <si>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</si>
  <si>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</si>
  <si>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</si>
  <si>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</si>
  <si>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</si>
  <si>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</si>
  <si>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</si>
  <si>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</si>
  <si>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</si>
  <si>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</si>
  <si>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</si>
  <si>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</si>
  <si>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</si>
  <si>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</si>
  <si>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</si>
  <si>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</si>
  <si>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</si>
  <si>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</si>
  <si>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</si>
  <si>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</si>
  <si>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</si>
  <si>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</si>
  <si>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</si>
  <si>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</si>
  <si>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</si>
  <si>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</si>
  <si>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</si>
  <si>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</si>
  <si>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</si>
  <si>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</si>
  <si>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</si>
  <si>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</si>
  <si>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</si>
  <si>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</si>
  <si>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</si>
  <si>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</si>
  <si>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</si>
  <si>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</si>
  <si>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</si>
  <si>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</si>
  <si>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</si>
  <si>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</si>
  <si>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</si>
  <si>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</si>
  <si>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</si>
  <si>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</si>
  <si>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</si>
  <si>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</si>
  <si>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</si>
  <si>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</si>
  <si>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</si>
  <si>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</si>
  <si>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</si>
  <si>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</si>
  <si>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</si>
  <si>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</si>
  <si>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</si>
  <si>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</si>
  <si>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</si>
  <si>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</si>
  <si>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</si>
  <si>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</si>
  <si>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</si>
  <si>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</si>
  <si>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</si>
  <si>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</si>
  <si>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</si>
  <si>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</si>
  <si>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</si>
  <si>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</si>
  <si>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</si>
  <si>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</si>
  <si>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</si>
  <si>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</si>
  <si>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</si>
  <si>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</si>
  <si>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</si>
  <si>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</si>
  <si>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</si>
  <si>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</si>
  <si>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</si>
  <si>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</si>
  <si>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</si>
  <si>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</si>
  <si>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</si>
  <si>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</si>
  <si>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</si>
  <si>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</si>
  <si>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</si>
  <si>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</si>
  <si>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</si>
  <si>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</si>
  <si>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</si>
  <si>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</si>
  <si>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</si>
  <si>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</si>
  <si>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</si>
  <si>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</si>
  <si>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</si>
  <si>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</si>
  <si>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</si>
  <si>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</si>
  <si>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</si>
  <si>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</si>
  <si>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</si>
  <si>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</si>
  <si>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</si>
  <si>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</si>
  <si>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</si>
  <si>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</si>
  <si>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</si>
  <si>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</si>
  <si>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</si>
  <si>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</si>
  <si>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</si>
  <si>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</si>
  <si>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</si>
  <si>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</si>
  <si>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</si>
  <si>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</si>
  <si>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</si>
  <si>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</si>
  <si>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</si>
  <si>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</si>
  <si>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</si>
  <si>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</si>
  <si>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</si>
  <si>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</si>
  <si>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</si>
  <si>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</si>
  <si>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</si>
  <si>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</si>
  <si>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</si>
  <si>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</si>
  <si>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</si>
  <si>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</si>
  <si>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</si>
  <si>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</si>
  <si>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</si>
  <si>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</si>
  <si>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</si>
  <si>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</si>
  <si>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</si>
  <si>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</si>
  <si>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</si>
  <si>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</si>
  <si>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</si>
  <si>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</si>
  <si>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</si>
  <si>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</si>
  <si>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</si>
  <si>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</si>
  <si>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</si>
  <si>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</si>
  <si>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</si>
  <si>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</si>
  <si>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</si>
  <si>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</si>
  <si>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</si>
  <si>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</si>
  <si>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</si>
  <si>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</si>
  <si>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</si>
  <si>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</si>
  <si>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</si>
  <si>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</si>
  <si>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</si>
  <si>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</si>
  <si>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</si>
  <si>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</si>
  <si>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</si>
  <si>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</si>
  <si>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</si>
  <si>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</si>
  <si>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</si>
  <si>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</si>
  <si>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</si>
  <si>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</si>
  <si>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</si>
  <si>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</si>
  <si>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</si>
  <si>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</si>
  <si>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</si>
  <si>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</si>
  <si>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</si>
  <si>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</si>
  <si>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</si>
  <si>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</si>
  <si>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</si>
  <si>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</si>
  <si>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</si>
  <si>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</si>
  <si>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</si>
  <si>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</si>
  <si>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</si>
  <si>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</si>
  <si>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</si>
  <si>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</si>
  <si>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</si>
  <si>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</si>
  <si>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</si>
  <si>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</si>
  <si>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</si>
  <si>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</si>
  <si>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</si>
  <si>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</si>
  <si>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</si>
  <si>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</si>
  <si>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</si>
  <si>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</si>
  <si>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</si>
  <si>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</si>
  <si>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</si>
  <si>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</si>
  <si>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</si>
  <si>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</si>
  <si>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</si>
  <si>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</si>
  <si>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</si>
  <si>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</si>
  <si>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</si>
  <si>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</si>
  <si>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</si>
  <si>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</si>
  <si>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</si>
  <si>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</si>
  <si>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</si>
  <si>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</si>
  <si>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</si>
  <si>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</si>
  <si>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</si>
  <si>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</si>
  <si>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</si>
  <si>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</si>
  <si>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</si>
  <si>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</si>
  <si>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</si>
  <si>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</si>
  <si>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</si>
  <si>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</si>
  <si>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</si>
  <si>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</si>
  <si>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</si>
  <si>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</si>
  <si>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</si>
  <si>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</si>
  <si>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</si>
  <si>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</si>
  <si>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</si>
  <si>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</si>
  <si>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</si>
  <si>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</si>
  <si>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</si>
  <si>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</si>
  <si>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</si>
  <si>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</si>
  <si>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</si>
  <si>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</si>
  <si>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</si>
  <si>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</si>
  <si>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</si>
  <si>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</si>
  <si>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</si>
  <si>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</si>
  <si>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</si>
  <si>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</si>
  <si>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</si>
  <si>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</si>
  <si>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</si>
  <si>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</si>
  <si>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</si>
  <si>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</si>
  <si>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</si>
  <si>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</si>
  <si>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</si>
  <si>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</si>
  <si>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</si>
  <si>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</si>
  <si>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</si>
  <si>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</si>
  <si>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</si>
  <si>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</si>
  <si>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</si>
  <si>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</si>
  <si>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</si>
  <si>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</si>
  <si>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</si>
  <si>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</si>
  <si>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</si>
  <si>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</si>
  <si>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</si>
  <si>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</si>
  <si>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</si>
  <si>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</si>
  <si>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</si>
  <si>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</si>
  <si>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</si>
  <si>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</si>
  <si>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</si>
  <si>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</si>
  <si>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</si>
  <si>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</si>
  <si>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</si>
  <si>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</si>
  <si>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</si>
  <si>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</si>
  <si>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</si>
  <si>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</si>
  <si>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</si>
  <si>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</si>
  <si>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</si>
  <si>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</si>
  <si>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</si>
  <si>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</si>
  <si>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</si>
  <si>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</si>
  <si>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</si>
  <si>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</si>
  <si>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</si>
  <si>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</si>
  <si>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</si>
  <si>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</si>
  <si>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</si>
  <si>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</si>
  <si>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</si>
  <si>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</si>
  <si>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</si>
  <si>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</si>
  <si>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</si>
  <si>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</si>
  <si>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</si>
  <si>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</si>
  <si>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</si>
  <si>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</si>
  <si>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</si>
  <si>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</si>
  <si>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</si>
  <si>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</si>
  <si>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</si>
  <si>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</si>
  <si>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</si>
  <si>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</si>
  <si>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</si>
  <si>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</si>
  <si>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</si>
  <si>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</si>
  <si>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</si>
  <si>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</si>
  <si>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</si>
  <si>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</si>
  <si>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</si>
  <si>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</si>
  <si>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</si>
  <si>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</si>
  <si>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</si>
  <si>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</si>
  <si>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</si>
  <si>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</si>
  <si>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</si>
  <si>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</si>
  <si>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</si>
  <si>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</si>
  <si>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</si>
  <si>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</si>
  <si>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</si>
  <si>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</si>
  <si>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</si>
  <si>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</si>
  <si>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</si>
  <si>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</si>
  <si>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</si>
  <si>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</si>
  <si>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</si>
  <si>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</si>
  <si>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</si>
  <si>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</si>
  <si>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</si>
  <si>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</si>
  <si>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</si>
  <si>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</si>
  <si>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</si>
  <si>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</si>
  <si>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</si>
  <si>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</si>
  <si>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</si>
  <si>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</si>
  <si>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</si>
  <si>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</si>
  <si>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</si>
  <si>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</si>
  <si>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</si>
  <si>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</si>
  <si>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</si>
  <si>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</si>
  <si>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</si>
  <si>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</si>
  <si>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</si>
  <si>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</si>
  <si>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</si>
  <si>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</si>
  <si>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</si>
  <si>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</si>
  <si>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</si>
  <si>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</si>
  <si>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</si>
  <si>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</si>
  <si>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</si>
  <si>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</si>
  <si>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</si>
  <si>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</si>
  <si>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</si>
  <si>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</si>
  <si>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</si>
  <si>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</si>
  <si>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</si>
  <si>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</si>
  <si>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</si>
  <si>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</si>
  <si>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</si>
  <si>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</si>
  <si>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</si>
  <si>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</si>
  <si>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</si>
  <si>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</si>
  <si>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</si>
  <si>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</si>
  <si>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</si>
  <si>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</si>
  <si>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</si>
  <si>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</si>
  <si>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</si>
  <si>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</si>
  <si>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</si>
  <si>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</si>
  <si>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</si>
  <si>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</si>
  <si>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</si>
  <si>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</si>
  <si>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</si>
  <si>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</si>
  <si>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</si>
  <si>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</si>
  <si>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</si>
  <si>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</si>
  <si>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</si>
  <si>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</si>
  <si>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</si>
  <si>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</si>
  <si>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</si>
  <si>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</si>
  <si>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</si>
  <si>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</si>
  <si>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</si>
  <si>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</si>
  <si>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</si>
  <si>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</si>
  <si>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</si>
  <si>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</si>
  <si>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</si>
  <si>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</si>
  <si>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</si>
  <si>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</si>
  <si>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</si>
  <si>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</si>
  <si>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</si>
  <si>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</si>
  <si>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</si>
  <si>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</si>
  <si>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</si>
  <si>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</si>
  <si>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</si>
  <si>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</si>
  <si>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</si>
  <si>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</si>
  <si>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</si>
  <si>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</si>
  <si>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</si>
  <si>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</si>
  <si>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</si>
  <si>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</si>
  <si>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</si>
  <si>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</si>
  <si>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</si>
  <si>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</si>
  <si>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</si>
  <si>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</si>
  <si>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</si>
  <si>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</si>
  <si>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</si>
  <si>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</si>
  <si>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</si>
  <si>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</si>
  <si>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</si>
  <si>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</si>
  <si>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</si>
  <si>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</si>
  <si>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</si>
  <si>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</si>
  <si>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</si>
  <si>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</si>
  <si>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</si>
  <si>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</si>
  <si>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</si>
  <si>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</si>
  <si>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</si>
  <si>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</si>
  <si>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</si>
  <si>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</si>
  <si>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</si>
  <si>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</si>
  <si>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</si>
  <si>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</si>
  <si>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</si>
  <si>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</si>
  <si>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</si>
  <si>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</si>
  <si>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</si>
  <si>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</si>
  <si>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</si>
  <si>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</si>
  <si>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</si>
  <si>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</si>
  <si>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</si>
  <si>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</si>
  <si>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</si>
  <si>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</si>
  <si>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</si>
  <si>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</si>
  <si>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</si>
  <si>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</si>
  <si>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</si>
  <si>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</si>
  <si>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</si>
  <si>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</si>
  <si>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</si>
  <si>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</si>
  <si>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</si>
  <si>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</si>
  <si>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</si>
  <si>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</si>
  <si>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</si>
  <si>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</si>
  <si>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</si>
  <si>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</si>
  <si>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</si>
  <si>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</si>
  <si>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</si>
  <si>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</si>
  <si>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</si>
  <si>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</si>
  <si>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</si>
  <si>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</si>
  <si>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</si>
  <si>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</si>
  <si>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</si>
  <si>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</si>
  <si>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</si>
  <si>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</si>
  <si>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</si>
  <si>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</si>
  <si>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</si>
  <si>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</si>
  <si>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</si>
  <si>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</si>
  <si>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</si>
  <si>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</si>
  <si>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</si>
  <si>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</si>
  <si>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</si>
  <si>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</si>
  <si>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</si>
  <si>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</si>
  <si>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</si>
  <si>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</si>
  <si>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</si>
  <si>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</si>
  <si>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</si>
  <si>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</si>
  <si>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</si>
  <si>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</si>
  <si>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</si>
  <si>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</si>
  <si>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</si>
  <si>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</si>
  <si>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</si>
  <si>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</si>
  <si>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</si>
  <si>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</si>
  <si>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</si>
  <si>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</si>
  <si>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</si>
  <si>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</si>
  <si>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</si>
  <si>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</si>
  <si>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</si>
  <si>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</si>
  <si>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</si>
  <si>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</si>
  <si>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</si>
  <si>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</si>
  <si>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</si>
  <si>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</si>
  <si>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</si>
  <si>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</si>
  <si>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</si>
  <si>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</si>
  <si>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</si>
  <si>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</si>
  <si>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</si>
  <si>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</si>
  <si>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</si>
  <si>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</si>
  <si>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</si>
  <si>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</si>
  <si>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</si>
  <si>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</si>
  <si>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</si>
  <si>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</si>
  <si>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</si>
  <si>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</si>
  <si>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</si>
  <si>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</si>
  <si>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</si>
  <si>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</si>
  <si>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</si>
  <si>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</si>
  <si>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</si>
  <si>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</si>
  <si>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</si>
  <si>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</si>
  <si>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</si>
  <si>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</si>
  <si>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</si>
  <si>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</si>
  <si>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</si>
  <si>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</si>
  <si>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</si>
  <si>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</si>
  <si>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</si>
  <si>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</si>
  <si>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</si>
  <si>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</si>
  <si>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</si>
  <si>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</si>
  <si>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</si>
  <si>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</si>
  <si>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</si>
  <si>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</si>
  <si>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</si>
  <si>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</si>
  <si>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</si>
  <si>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</si>
  <si>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</si>
  <si>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</si>
  <si>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</si>
  <si>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</si>
  <si>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</si>
  <si>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</si>
  <si>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</si>
  <si>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</si>
  <si>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</si>
  <si>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</si>
  <si>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</si>
  <si>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</si>
  <si>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</si>
  <si>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</si>
  <si>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</si>
  <si>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</si>
  <si>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</si>
  <si>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</si>
  <si>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</si>
  <si>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</si>
  <si>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</si>
  <si>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</si>
  <si>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</si>
  <si>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</si>
  <si>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</si>
  <si>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</si>
  <si>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</si>
  <si>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</si>
  <si>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</si>
  <si>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</si>
  <si>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</si>
  <si>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</si>
  <si>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</si>
  <si>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</si>
  <si>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</si>
  <si>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</si>
  <si>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</si>
  <si>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</si>
  <si>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</si>
  <si>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</si>
  <si>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</si>
  <si>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</si>
  <si>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</si>
  <si>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</si>
  <si>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</si>
  <si>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</si>
  <si>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</si>
  <si>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</si>
  <si>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</si>
  <si>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</si>
  <si>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</si>
  <si>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</si>
  <si>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</si>
  <si>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</si>
  <si>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</si>
  <si>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</si>
  <si>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</si>
  <si>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</si>
  <si>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</si>
  <si>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</si>
  <si>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</si>
  <si>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</si>
  <si>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</si>
  <si>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</si>
  <si>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</si>
  <si>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</si>
  <si>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</si>
  <si>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</si>
  <si>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</si>
  <si>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</si>
  <si>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</si>
  <si>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</si>
  <si>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</si>
  <si>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</si>
  <si>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</si>
  <si>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</si>
  <si>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</si>
  <si>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</si>
  <si>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</si>
  <si>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</si>
  <si>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</si>
  <si>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</si>
  <si>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</si>
  <si>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</si>
  <si>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</si>
  <si>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</si>
  <si>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</si>
  <si>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</si>
  <si>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</si>
  <si>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</si>
  <si>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</si>
  <si>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</si>
  <si>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</si>
  <si>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</si>
  <si>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</si>
  <si>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</si>
  <si>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</si>
  <si>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</si>
  <si>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</si>
  <si>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</si>
  <si>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</si>
  <si>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</si>
  <si>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</si>
  <si>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</si>
  <si>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</si>
  <si>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</si>
  <si>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</si>
  <si>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</si>
  <si>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</si>
  <si>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</si>
  <si>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</si>
  <si>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</si>
  <si>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</si>
  <si>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</si>
  <si>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</si>
  <si>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</si>
  <si>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</si>
  <si>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</si>
  <si>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</si>
  <si>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</si>
  <si>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</si>
  <si>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</si>
  <si>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</si>
  <si>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</si>
  <si>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</si>
  <si>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</si>
  <si>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</si>
  <si>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</si>
  <si>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</si>
  <si>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</si>
  <si>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</si>
  <si>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</si>
  <si>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</si>
  <si>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</si>
  <si>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</si>
  <si>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</si>
  <si>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</si>
  <si>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</si>
  <si>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</si>
  <si>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</si>
  <si>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</si>
  <si>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</si>
  <si>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</si>
  <si>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</si>
  <si>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</si>
  <si>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</si>
  <si>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</si>
  <si>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</si>
  <si>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</si>
  <si>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</si>
  <si>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</si>
  <si>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</si>
  <si>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</si>
  <si>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</si>
  <si>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</si>
  <si>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</si>
  <si>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</si>
  <si>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</si>
  <si>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</si>
  <si>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</si>
  <si>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</si>
  <si>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</si>
  <si>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</si>
  <si>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</si>
  <si>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</si>
  <si>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</si>
  <si>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</si>
  <si>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</si>
  <si>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</si>
  <si>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</si>
  <si>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</si>
  <si>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</si>
  <si>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</si>
  <si>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</si>
  <si>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</si>
  <si>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</si>
  <si>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</si>
  <si>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</si>
  <si>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</si>
  <si>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</si>
  <si>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</si>
  <si>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</si>
  <si>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</si>
  <si>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</si>
  <si>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</si>
  <si>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</si>
  <si>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</si>
  <si>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</si>
  <si>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</si>
  <si>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</si>
  <si>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</si>
  <si>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</si>
  <si>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</si>
  <si>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</si>
  <si>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</si>
  <si>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</si>
  <si>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</si>
  <si>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</si>
  <si>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</si>
  <si>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</si>
  <si>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</si>
  <si>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</si>
  <si>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</si>
  <si>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</si>
  <si>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</si>
  <si>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</si>
  <si>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</si>
  <si>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</si>
  <si>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</si>
  <si>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</si>
  <si>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</si>
  <si>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</si>
  <si>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</si>
  <si>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</si>
  <si>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</si>
  <si>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</si>
  <si>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</si>
  <si>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</si>
  <si>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</si>
  <si>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</si>
  <si>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</si>
  <si>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</si>
  <si>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</si>
  <si>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</si>
  <si>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</si>
  <si>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</si>
  <si>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</si>
  <si>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</si>
  <si>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</si>
  <si>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</si>
  <si>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</si>
  <si>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</si>
  <si>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</si>
  <si>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</si>
  <si>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</si>
  <si>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</si>
  <si>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</si>
  <si>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</si>
  <si>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</si>
  <si>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</si>
  <si>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</si>
  <si>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</si>
  <si>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</si>
  <si>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</si>
  <si>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</si>
  <si>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</si>
  <si>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</si>
  <si>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</si>
  <si>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</si>
  <si>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</si>
  <si>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</si>
  <si>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</si>
  <si>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</si>
  <si>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</si>
  <si>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</si>
  <si>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</si>
  <si>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</si>
  <si>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</si>
  <si>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</si>
  <si>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</si>
  <si>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</si>
  <si>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</si>
  <si>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</si>
  <si>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</si>
  <si>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</si>
  <si>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</si>
  <si>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</si>
  <si>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</si>
  <si>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</si>
  <si>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</si>
  <si>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</si>
  <si>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</si>
  <si>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</si>
  <si>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</si>
  <si>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</si>
  <si>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</si>
  <si>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</si>
  <si>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</si>
  <si>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</si>
  <si>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</si>
  <si>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</si>
  <si>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</si>
  <si>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</si>
  <si>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</si>
  <si>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</si>
  <si>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</si>
  <si>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</si>
  <si>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</si>
  <si>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</si>
  <si>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</si>
  <si>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</si>
  <si>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</si>
  <si>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</si>
  <si>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</si>
  <si>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</si>
  <si>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</si>
  <si>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</si>
  <si>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</si>
  <si>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</si>
  <si>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</si>
  <si>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</si>
  <si>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</si>
  <si>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</si>
  <si>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</si>
  <si>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</si>
  <si>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</si>
  <si>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</si>
  <si>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</si>
  <si>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</si>
  <si>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</si>
  <si>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</si>
  <si>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</si>
  <si>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</si>
  <si>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</si>
  <si>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</si>
  <si>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</si>
  <si>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</si>
  <si>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</si>
  <si>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</si>
  <si>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</si>
  <si>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</si>
  <si>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</si>
  <si>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</si>
  <si>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</si>
  <si>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</si>
  <si>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</si>
  <si>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</si>
  <si>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</si>
  <si>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</si>
  <si>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</si>
  <si>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</si>
  <si>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</si>
  <si>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</si>
  <si>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</si>
  <si>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</si>
  <si>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</si>
  <si>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</si>
  <si>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</si>
  <si>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</si>
  <si>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</si>
  <si>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</si>
  <si>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</si>
  <si>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</si>
  <si>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</si>
  <si>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</si>
  <si>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</si>
  <si>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</si>
  <si>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</si>
  <si>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</si>
  <si>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</si>
  <si>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</si>
  <si>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</si>
  <si>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</si>
  <si>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</si>
  <si>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</si>
  <si>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</si>
  <si>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</si>
  <si>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</si>
  <si>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</si>
  <si>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</si>
  <si>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</si>
  <si>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</si>
  <si>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</si>
  <si>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</si>
  <si>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</si>
  <si>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</si>
  <si>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</si>
  <si>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</si>
  <si>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</si>
  <si>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</si>
  <si>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</si>
  <si>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</si>
  <si>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</si>
  <si>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</si>
  <si>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</si>
  <si>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</si>
  <si>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</si>
  <si>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</si>
  <si>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</si>
  <si>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</si>
  <si>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</si>
  <si>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</si>
  <si>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</si>
  <si>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</si>
  <si>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</si>
  <si>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</si>
  <si>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</si>
  <si>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</si>
  <si>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</si>
  <si>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</si>
  <si>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</si>
  <si>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</si>
  <si>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</si>
  <si>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</si>
  <si>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</si>
  <si>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</si>
  <si>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</si>
  <si>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</si>
  <si>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</si>
  <si>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</si>
  <si>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</si>
  <si>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</si>
  <si>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</si>
  <si>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</si>
  <si>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</si>
  <si>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</si>
  <si>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</si>
  <si>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</si>
  <si>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</si>
  <si>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</si>
  <si>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</si>
  <si>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</si>
  <si>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</si>
  <si>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</si>
  <si>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</si>
  <si>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</si>
  <si>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</si>
  <si>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</si>
  <si>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</si>
  <si>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</si>
  <si>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</si>
  <si>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</si>
  <si>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</si>
  <si>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</si>
  <si>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</si>
  <si>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</si>
  <si>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</si>
  <si>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</si>
  <si>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</si>
  <si>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</si>
  <si>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</si>
  <si>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</si>
  <si>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</si>
  <si>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</si>
  <si>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</si>
  <si>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</si>
  <si>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</si>
  <si>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</si>
  <si>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</si>
  <si>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</si>
  <si>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</si>
  <si>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</si>
  <si>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</si>
  <si>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</si>
  <si>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</si>
  <si>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</si>
  <si>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</si>
  <si>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</si>
  <si>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</si>
  <si>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</si>
  <si>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</si>
  <si>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</si>
  <si>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</si>
  <si>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</si>
  <si>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</si>
  <si>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</si>
  <si>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</si>
  <si>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</si>
  <si>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</si>
  <si>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</si>
  <si>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</si>
  <si>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</si>
  <si>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</si>
  <si>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</si>
  <si>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</si>
  <si>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</si>
  <si>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</si>
  <si>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</si>
  <si>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</si>
  <si>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</si>
  <si>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</si>
  <si>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</si>
  <si>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</si>
  <si>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</si>
  <si>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</si>
  <si>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</si>
  <si>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</si>
  <si>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</si>
  <si>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</si>
  <si>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</si>
  <si>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</si>
  <si>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</si>
  <si>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</si>
  <si>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</si>
  <si>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</si>
  <si>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</si>
  <si>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</si>
  <si>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</si>
  <si>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</si>
  <si>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</si>
  <si>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</si>
  <si>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</si>
  <si>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</si>
  <si>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</si>
  <si>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</si>
  <si>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</si>
  <si>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</si>
  <si>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</si>
  <si>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</si>
  <si>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</si>
  <si>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</si>
  <si>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</si>
  <si>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</si>
  <si>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</si>
  <si>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</si>
  <si>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</si>
  <si>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</si>
  <si>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</si>
  <si>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</si>
  <si>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</si>
  <si>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</si>
  <si>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</si>
  <si>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</si>
  <si>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</si>
  <si>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</si>
  <si>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</si>
  <si>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</si>
  <si>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</si>
  <si>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</si>
  <si>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</si>
  <si>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</si>
  <si>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</si>
  <si>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</si>
  <si>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</si>
  <si>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</si>
  <si>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</si>
  <si>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</si>
  <si>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</si>
  <si>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</si>
  <si>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</si>
  <si>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</si>
  <si>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</si>
  <si>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</si>
  <si>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</si>
  <si>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</si>
  <si>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</si>
  <si>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</si>
  <si>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</si>
  <si>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</si>
  <si>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</si>
  <si>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</si>
  <si>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</si>
  <si>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</si>
  <si>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</si>
  <si>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</si>
  <si>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</si>
  <si>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</si>
  <si>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</si>
  <si>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</si>
  <si>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</si>
  <si>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</si>
  <si>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</si>
  <si>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</si>
  <si>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</si>
  <si>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</si>
  <si>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</si>
  <si>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</si>
  <si>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</si>
  <si>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</si>
  <si>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</si>
  <si>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</si>
  <si>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</si>
  <si>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</si>
  <si>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</si>
  <si>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</si>
  <si>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</si>
  <si>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</si>
  <si>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</si>
  <si>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</si>
  <si>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</si>
  <si>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</si>
  <si>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</si>
  <si>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</si>
  <si>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</si>
  <si>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</si>
  <si>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</si>
  <si>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</si>
  <si>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</si>
  <si>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</si>
  <si>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</si>
  <si>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</si>
  <si>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</si>
  <si>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</si>
  <si>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</si>
  <si>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</si>
  <si>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</si>
  <si>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</si>
  <si>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</si>
  <si>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</si>
  <si>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</si>
  <si>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</si>
  <si>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</si>
  <si>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</si>
  <si>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</si>
  <si>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</si>
  <si>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</si>
  <si>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</si>
  <si>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</si>
  <si>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</si>
  <si>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</si>
  <si>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</si>
  <si>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</si>
  <si>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</si>
  <si>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</si>
  <si>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</si>
  <si>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</si>
  <si>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</si>
  <si>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</si>
  <si>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</si>
  <si>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</si>
  <si>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</si>
  <si>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</si>
  <si>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</si>
  <si>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</si>
  <si>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</si>
  <si>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</si>
  <si>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</si>
  <si>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</si>
  <si>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</si>
  <si>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</si>
  <si>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</si>
  <si>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</si>
  <si>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</si>
  <si>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</si>
  <si>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</si>
  <si>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</si>
  <si>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</si>
  <si>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</si>
  <si>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</si>
  <si>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</si>
  <si>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</si>
  <si>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</si>
  <si>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</si>
  <si>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</si>
  <si>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</si>
  <si>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</si>
  <si>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</si>
  <si>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</si>
  <si>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</si>
  <si>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</si>
  <si>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</si>
  <si>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</si>
  <si>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</si>
  <si>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</si>
  <si>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</si>
  <si>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</si>
  <si>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</si>
  <si>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</si>
  <si>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</si>
  <si>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</si>
  <si>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</si>
  <si>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</si>
  <si>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</si>
  <si>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</si>
  <si>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</si>
  <si>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</si>
  <si>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</si>
  <si>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</si>
  <si>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</si>
  <si>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</si>
  <si>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</si>
  <si>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</si>
  <si>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</si>
  <si>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</si>
  <si>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</si>
  <si>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</si>
  <si>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</si>
  <si>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</si>
  <si>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</si>
  <si>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</si>
  <si>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</si>
  <si>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</si>
  <si>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</si>
  <si>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</si>
  <si>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</si>
  <si>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</si>
  <si>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</si>
  <si>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</si>
  <si>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</si>
  <si>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</si>
  <si>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</si>
  <si>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</si>
  <si>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</si>
  <si>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</si>
  <si>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</si>
  <si>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</si>
  <si>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</si>
  <si>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</si>
  <si>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</si>
  <si>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</si>
  <si>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</si>
  <si>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</si>
  <si>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</si>
  <si>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</si>
  <si>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</si>
  <si>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</si>
  <si>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</si>
  <si>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</si>
  <si>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</si>
  <si>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</si>
  <si>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</si>
  <si>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</si>
  <si>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</si>
  <si>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</si>
  <si>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</si>
  <si>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</si>
  <si>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</si>
  <si>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</si>
  <si>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</si>
  <si>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</si>
  <si>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</si>
  <si>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</si>
  <si>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</si>
  <si>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</si>
  <si>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</si>
  <si>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</si>
  <si>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</si>
  <si>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</si>
  <si>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</si>
  <si>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</si>
  <si>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</si>
  <si>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</si>
  <si>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</si>
  <si>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</si>
  <si>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</si>
  <si>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</si>
  <si>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</si>
  <si>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</si>
  <si>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</si>
  <si>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</si>
  <si>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</si>
  <si>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</si>
  <si>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</si>
  <si>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</si>
  <si>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</si>
  <si>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</si>
  <si>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</si>
  <si>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</si>
  <si>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</si>
  <si>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</si>
  <si>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</si>
  <si>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</si>
  <si>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</si>
  <si>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</si>
  <si>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</si>
  <si>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</si>
  <si>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</si>
  <si>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</si>
  <si>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</si>
  <si>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</si>
  <si>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</si>
  <si>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</si>
  <si>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</si>
  <si>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</si>
  <si>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</si>
  <si>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</si>
  <si>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</si>
  <si>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</si>
  <si>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</si>
  <si>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</si>
  <si>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</si>
  <si>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</si>
  <si>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</si>
  <si>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</si>
  <si>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</si>
  <si>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</si>
  <si>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</si>
  <si>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</si>
  <si>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</si>
  <si>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</si>
  <si>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</si>
  <si>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</si>
  <si>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</si>
  <si>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</si>
  <si>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</si>
  <si>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</si>
  <si>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</si>
  <si>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</si>
  <si>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</si>
  <si>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</si>
  <si>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</si>
  <si>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</si>
  <si>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</si>
  <si>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</si>
  <si>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</si>
  <si>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</si>
  <si>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</si>
  <si>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</si>
  <si>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</si>
  <si>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</si>
  <si>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</si>
  <si>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</si>
  <si>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</si>
  <si>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</si>
  <si>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</si>
  <si>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</si>
  <si>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</si>
  <si>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</si>
  <si>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</si>
  <si>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</si>
  <si>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</si>
  <si>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</si>
  <si>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</si>
  <si>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</si>
  <si>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</si>
  <si>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</si>
  <si>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</si>
  <si>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</si>
  <si>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</si>
  <si>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</si>
  <si>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</si>
  <si>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</si>
  <si>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</si>
  <si>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</si>
  <si>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</si>
  <si>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</si>
  <si>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</si>
  <si>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</si>
  <si>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</si>
  <si>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</si>
  <si>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</si>
  <si>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</si>
  <si>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</si>
  <si>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</si>
  <si>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</si>
  <si>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</si>
  <si>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</si>
  <si>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</si>
  <si>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</si>
  <si>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</si>
  <si>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</si>
  <si>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</si>
  <si>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</si>
  <si>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</si>
  <si>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</si>
  <si>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</si>
  <si>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</si>
  <si>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</si>
  <si>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</si>
  <si>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</si>
  <si>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</si>
  <si>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</si>
  <si>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</si>
  <si>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</si>
  <si>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</si>
  <si>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</si>
  <si>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</si>
  <si>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</si>
  <si>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</si>
  <si>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</si>
  <si>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</si>
  <si>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</si>
  <si>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</si>
  <si>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</si>
  <si>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</si>
  <si>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</si>
  <si>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</si>
  <si>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</si>
  <si>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</si>
  <si>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</si>
  <si>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</si>
  <si>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</si>
  <si>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</si>
  <si>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</si>
  <si>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</si>
  <si>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</si>
  <si>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</si>
  <si>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</si>
  <si>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</si>
  <si>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</si>
  <si>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</si>
  <si>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</si>
  <si>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</si>
  <si>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</si>
  <si>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</si>
  <si>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</si>
  <si>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</si>
  <si>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</si>
  <si>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</si>
  <si>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</si>
  <si>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</si>
  <si>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</si>
  <si>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</si>
  <si>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</si>
  <si>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</si>
  <si>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</si>
  <si>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</si>
  <si>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</si>
  <si>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</si>
  <si>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</si>
  <si>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</si>
  <si>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</si>
  <si>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</si>
  <si>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</si>
  <si>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</si>
  <si>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</si>
  <si>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</si>
  <si>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</si>
  <si>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</si>
  <si>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</si>
  <si>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</si>
  <si>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</si>
  <si>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</si>
  <si>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</si>
  <si>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</si>
  <si>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</si>
  <si>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</si>
  <si>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</si>
  <si>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</si>
  <si>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</si>
  <si>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</si>
  <si>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</si>
  <si>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</si>
  <si>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</si>
  <si>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</si>
  <si>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</si>
  <si>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</si>
  <si>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</si>
  <si>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</si>
  <si>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</si>
  <si>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</si>
  <si>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</si>
  <si>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</si>
  <si>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</si>
  <si>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</si>
  <si>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</si>
  <si>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</si>
  <si>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</si>
  <si>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</si>
  <si>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</si>
  <si>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</si>
  <si>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</si>
  <si>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</si>
  <si>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</si>
  <si>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</si>
  <si>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</si>
  <si>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</si>
  <si>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</si>
  <si>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</si>
  <si>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</si>
  <si>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</si>
  <si>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</si>
  <si>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</si>
  <si>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</si>
  <si>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</si>
  <si>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</si>
  <si>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</si>
  <si>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</si>
  <si>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</si>
  <si>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</si>
  <si>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</si>
  <si>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</si>
  <si>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</si>
  <si>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</si>
  <si>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</si>
  <si>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</si>
  <si>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</si>
  <si>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</si>
  <si>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</si>
  <si>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</si>
  <si>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</si>
  <si>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</si>
  <si>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</si>
  <si>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</si>
  <si>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</si>
  <si>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</si>
  <si>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</si>
  <si>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</si>
  <si>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</si>
  <si>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</si>
  <si>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</si>
  <si>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</si>
  <si>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</si>
  <si>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</si>
  <si>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</si>
  <si>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</si>
  <si>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</si>
  <si>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</si>
  <si>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</si>
  <si>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</si>
  <si>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</si>
  <si>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</si>
  <si>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</si>
  <si>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</si>
  <si>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</si>
  <si>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</si>
  <si>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</si>
  <si>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</si>
  <si>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</si>
  <si>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</si>
  <si>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</si>
  <si>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</si>
  <si>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</si>
  <si>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</si>
  <si>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</si>
  <si>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</si>
  <si>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</si>
  <si>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</si>
  <si>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</si>
  <si>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</si>
  <si>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</si>
  <si>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</si>
  <si>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</si>
  <si>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</si>
  <si>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</si>
  <si>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</si>
  <si>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</si>
  <si>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</si>
  <si>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</si>
  <si>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</si>
  <si>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</si>
  <si>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</si>
  <si>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</si>
  <si>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</si>
  <si>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</si>
  <si>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</si>
  <si>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</si>
  <si>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</si>
  <si>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</si>
  <si>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</si>
  <si>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</si>
  <si>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</si>
  <si>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</si>
  <si>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</si>
  <si>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</si>
  <si>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</si>
  <si>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</si>
  <si>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</si>
  <si>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</si>
  <si>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</si>
  <si>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</si>
  <si>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</si>
  <si>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</si>
  <si>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</si>
  <si>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</si>
  <si>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</si>
  <si>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</si>
  <si>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</si>
  <si>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</si>
  <si>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</si>
  <si>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</si>
  <si>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</si>
  <si>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</si>
  <si>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</si>
  <si>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</si>
  <si>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</si>
  <si>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</si>
  <si>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</si>
  <si>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</si>
  <si>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</si>
  <si>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</si>
  <si>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</si>
  <si>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</si>
  <si>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</si>
  <si>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</si>
  <si>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</si>
  <si>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</si>
  <si>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</si>
  <si>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</si>
  <si>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</si>
  <si>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</si>
  <si>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</si>
  <si>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</si>
  <si>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</si>
  <si>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</si>
  <si>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</si>
  <si>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</si>
  <si>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</si>
  <si>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</si>
  <si>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</si>
  <si>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</si>
  <si>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</si>
  <si>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</si>
  <si>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</si>
  <si>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</si>
  <si>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</si>
  <si>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</si>
  <si>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</si>
  <si>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</si>
  <si>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</si>
  <si>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</si>
  <si>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</si>
  <si>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</si>
  <si>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</si>
  <si>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</si>
  <si>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</si>
  <si>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</si>
  <si>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</si>
  <si>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</si>
  <si>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</si>
  <si>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</si>
  <si>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</si>
  <si>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</si>
  <si>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</si>
  <si>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</si>
  <si>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</si>
  <si>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</si>
  <si>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</si>
  <si>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</si>
  <si>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</si>
  <si>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</si>
  <si>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</si>
  <si>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</si>
  <si>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</si>
  <si>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</si>
  <si>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</si>
  <si>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</si>
  <si>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</si>
  <si>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</si>
  <si>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</si>
  <si>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</si>
  <si>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</si>
  <si>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</si>
  <si>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</si>
  <si>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</si>
  <si>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</si>
  <si>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</si>
  <si>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</si>
  <si>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</si>
  <si>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</si>
  <si>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</si>
  <si>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</si>
  <si>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</si>
  <si>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</si>
  <si>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</si>
  <si>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</si>
  <si>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</si>
  <si>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</si>
  <si>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</si>
  <si>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</si>
  <si>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</si>
  <si>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</si>
  <si>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</si>
  <si>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</si>
  <si>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</si>
  <si>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</si>
  <si>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</si>
  <si>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</si>
  <si>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</si>
  <si>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</si>
  <si>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</si>
  <si>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</si>
  <si>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</si>
  <si>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</si>
  <si>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</si>
  <si>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</si>
  <si>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</si>
  <si>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</si>
  <si>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</si>
  <si>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</si>
  <si>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</si>
  <si>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</si>
  <si>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</si>
  <si>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</si>
  <si>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</si>
  <si>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</si>
  <si>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</si>
  <si>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</si>
  <si>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</si>
  <si>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</si>
  <si>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</si>
  <si>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</si>
  <si>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</si>
  <si>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</si>
  <si>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</si>
  <si>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</si>
  <si>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</si>
  <si>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</si>
  <si>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</si>
  <si>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</si>
  <si>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</si>
  <si>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</si>
  <si>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</si>
  <si>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</si>
  <si>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</si>
  <si>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</si>
  <si>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</si>
  <si>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</si>
  <si>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</si>
  <si>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</si>
  <si>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</si>
  <si>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</si>
  <si>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</si>
  <si>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</si>
  <si>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</si>
  <si>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</si>
  <si>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</si>
  <si>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</si>
  <si>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</si>
  <si>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</si>
  <si>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</si>
  <si>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</si>
  <si>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</si>
  <si>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</si>
  <si>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</si>
  <si>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</si>
  <si>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</si>
  <si>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</si>
  <si>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</si>
  <si>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</si>
  <si>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</si>
  <si>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</si>
  <si>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</si>
  <si>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</si>
  <si>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</si>
  <si>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</si>
  <si>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</si>
  <si>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</si>
  <si>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</si>
  <si>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</si>
  <si>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</si>
  <si>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</si>
  <si>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</si>
  <si>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</si>
  <si>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</si>
  <si>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</si>
  <si>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</si>
  <si>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</si>
  <si>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</si>
  <si>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</si>
  <si>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</si>
  <si>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</si>
  <si>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</si>
  <si>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</si>
  <si>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</si>
  <si>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</si>
  <si>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</si>
  <si>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</si>
  <si>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</si>
  <si>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</si>
  <si>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</si>
  <si>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</si>
  <si>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</si>
  <si>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</si>
  <si>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</si>
  <si>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</si>
  <si>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</si>
  <si>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</si>
  <si>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</si>
  <si>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</si>
  <si>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</si>
  <si>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</si>
  <si>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</si>
  <si>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</si>
  <si>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</si>
  <si>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</si>
  <si>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</si>
  <si>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</si>
  <si>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</si>
  <si>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</si>
  <si>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</si>
  <si>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</si>
  <si>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</si>
  <si>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</si>
  <si>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</si>
  <si>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</si>
  <si>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</si>
  <si>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</si>
  <si>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</si>
  <si>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</si>
  <si>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</si>
  <si>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</si>
  <si>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</si>
  <si>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</si>
  <si>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</si>
  <si>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</si>
  <si>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</si>
  <si>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</si>
  <si>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</si>
  <si>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</si>
  <si>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</si>
  <si>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</si>
  <si>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</si>
  <si>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</si>
  <si>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</si>
  <si>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</si>
  <si>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</si>
  <si>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</si>
  <si>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</si>
  <si>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</si>
  <si>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</si>
  <si>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</si>
  <si>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</si>
  <si>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</si>
  <si>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</si>
  <si>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</si>
  <si>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</si>
  <si>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</si>
  <si>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</si>
  <si>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</si>
  <si>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</si>
  <si>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</si>
  <si>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</si>
  <si>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</si>
  <si>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</si>
  <si>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</si>
  <si>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</si>
  <si>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</si>
  <si>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</si>
  <si>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</si>
  <si>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</si>
  <si>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</si>
  <si>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</si>
  <si>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</si>
  <si>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</si>
  <si>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</si>
  <si>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</si>
  <si>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</si>
  <si>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</si>
  <si>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</si>
  <si>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</si>
  <si>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</si>
  <si>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</si>
  <si>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</si>
  <si>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</si>
  <si>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</si>
  <si>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</si>
  <si>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</si>
  <si>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</si>
  <si>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</si>
  <si>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</si>
  <si>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</si>
  <si>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</si>
  <si>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</si>
  <si>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</si>
  <si>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</si>
  <si>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</si>
  <si>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</si>
  <si>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</si>
  <si>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</si>
  <si>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</si>
  <si>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</si>
  <si>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</si>
  <si>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</si>
  <si>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</si>
  <si>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</si>
  <si>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</si>
  <si>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</si>
  <si>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</si>
  <si>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</si>
  <si>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</si>
  <si>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</si>
  <si>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</si>
  <si>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</si>
  <si>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</si>
  <si>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</si>
  <si>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</si>
  <si>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</si>
  <si>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</si>
  <si>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</si>
  <si>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</si>
  <si>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</si>
  <si>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</si>
  <si>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</si>
  <si>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</si>
  <si>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</si>
  <si>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</si>
  <si>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</si>
  <si>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</si>
  <si>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</si>
  <si>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</si>
  <si>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</si>
  <si>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</si>
  <si>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</si>
  <si>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</si>
  <si>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</si>
  <si>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</si>
  <si>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</si>
  <si>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</si>
  <si>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</si>
  <si>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</si>
  <si>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</si>
  <si>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</si>
  <si>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</si>
  <si>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</si>
  <si>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</si>
  <si>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</si>
  <si>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</si>
  <si>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</si>
  <si>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</si>
  <si>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</si>
  <si>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</si>
  <si>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</si>
  <si>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</si>
  <si>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</si>
  <si>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</si>
  <si>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</si>
  <si>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</si>
  <si>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</si>
  <si>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</si>
  <si>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</si>
  <si>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</si>
  <si>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</si>
  <si>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</si>
  <si>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</si>
  <si>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</si>
  <si>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</si>
  <si>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</si>
  <si>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</si>
  <si>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</si>
  <si>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</si>
  <si>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</si>
  <si>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</si>
  <si>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</si>
  <si>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</si>
  <si>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</si>
  <si>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</si>
  <si>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</si>
  <si>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</si>
  <si>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</si>
  <si>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</si>
  <si>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</si>
  <si>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</si>
  <si>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</si>
  <si>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</si>
  <si>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</si>
  <si>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</si>
  <si>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</si>
  <si>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</si>
  <si>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</si>
  <si>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</si>
  <si>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</si>
  <si>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</si>
  <si>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</si>
  <si>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</si>
  <si>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</si>
  <si>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</si>
  <si>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</si>
  <si>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</si>
  <si>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</si>
  <si>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</si>
  <si>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</si>
  <si>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</si>
  <si>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</si>
  <si>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</si>
  <si>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</si>
  <si>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</si>
  <si>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</si>
  <si>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</si>
  <si>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</si>
  <si>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</si>
  <si>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</si>
  <si>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</si>
  <si>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</si>
  <si>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</si>
  <si>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</si>
  <si>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</si>
  <si>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</si>
  <si>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</si>
  <si>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</si>
  <si>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</si>
  <si>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</si>
  <si>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</si>
  <si>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</si>
  <si>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</si>
  <si>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</si>
  <si>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</si>
  <si>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</si>
  <si>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</si>
  <si>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</si>
  <si>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</si>
  <si>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</si>
  <si>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</si>
  <si>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</si>
  <si>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</si>
  <si>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</si>
  <si>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</si>
  <si>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</si>
  <si>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</si>
  <si>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</si>
  <si>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</si>
  <si>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</si>
  <si>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</si>
  <si>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</si>
  <si>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</si>
  <si>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</si>
  <si>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</si>
  <si>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</si>
  <si>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</si>
  <si>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</si>
  <si>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</si>
  <si>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</si>
  <si>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</si>
  <si>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</si>
  <si>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</si>
  <si>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</si>
  <si>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</si>
  <si>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</si>
  <si>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</si>
  <si>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</si>
  <si>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</si>
  <si>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</si>
  <si>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</si>
  <si>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</si>
  <si>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</si>
  <si>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</si>
  <si>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</si>
  <si>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</si>
  <si>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</si>
  <si>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</si>
  <si>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</si>
  <si>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</si>
  <si>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</si>
  <si>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</si>
  <si>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</si>
  <si>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</si>
  <si>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</si>
  <si>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</si>
  <si>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</si>
  <si>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</si>
  <si>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</si>
  <si>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</si>
  <si>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</si>
  <si>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</si>
  <si>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</si>
  <si>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</si>
  <si>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</si>
  <si>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</si>
  <si>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</si>
  <si>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</si>
  <si>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</si>
  <si>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</si>
  <si>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</si>
  <si>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</si>
  <si>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</si>
  <si>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</si>
  <si>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</si>
  <si>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</si>
  <si>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</si>
  <si>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</si>
  <si>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</si>
  <si>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</si>
  <si>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</si>
  <si>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</si>
  <si>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</si>
  <si>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</si>
  <si>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</si>
  <si>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</si>
  <si>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</si>
  <si>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</si>
  <si>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</si>
  <si>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</si>
  <si>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</si>
  <si>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</si>
  <si>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</si>
  <si>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</si>
  <si>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</si>
  <si>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</si>
  <si>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</si>
  <si>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</si>
  <si>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</si>
  <si>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</si>
  <si>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</si>
  <si>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</si>
  <si>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</si>
  <si>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</si>
  <si>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</si>
  <si>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</si>
  <si>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</si>
  <si>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</si>
  <si>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</si>
  <si>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</si>
  <si>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</si>
  <si>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</si>
  <si>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</si>
  <si>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</si>
  <si>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</si>
  <si>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</si>
  <si>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</si>
  <si>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</si>
  <si>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</si>
  <si>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</si>
  <si>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</si>
  <si>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</si>
  <si>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</si>
  <si>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</si>
  <si>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</si>
  <si>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</si>
  <si>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</si>
  <si>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</si>
  <si>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</si>
  <si>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</si>
  <si>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</si>
  <si>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</si>
  <si>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</si>
  <si>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</si>
  <si>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</si>
  <si>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</si>
  <si>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</si>
  <si>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</si>
  <si>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</si>
  <si>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</si>
  <si>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</si>
  <si>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</si>
  <si>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</si>
  <si>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</si>
  <si>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</si>
  <si>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</si>
  <si>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</si>
  <si>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</si>
  <si>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</si>
  <si>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</si>
  <si>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</si>
  <si>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</si>
  <si>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</si>
  <si>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</si>
  <si>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</si>
  <si>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</si>
  <si>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</si>
  <si>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</si>
  <si>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</si>
  <si>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</si>
  <si>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</si>
  <si>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</si>
  <si>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</si>
  <si>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</si>
  <si>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</si>
  <si>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</si>
  <si>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</si>
  <si>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</si>
  <si>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</si>
  <si>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</si>
  <si>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</si>
  <si>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</si>
  <si>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</si>
  <si>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</si>
  <si>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</si>
  <si>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</si>
  <si>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</si>
  <si>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</si>
  <si>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</si>
  <si>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</si>
  <si>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</si>
  <si>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</si>
  <si>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</si>
  <si>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</si>
  <si>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</si>
  <si>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</si>
  <si>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</si>
  <si>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</si>
  <si>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</si>
  <si>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</si>
  <si>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</si>
  <si>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</si>
  <si>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</si>
  <si>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</si>
  <si>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</si>
  <si>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</si>
  <si>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</si>
  <si>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</si>
  <si>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</si>
  <si>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</si>
  <si>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</si>
  <si>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</si>
  <si>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</si>
  <si>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</si>
  <si>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</si>
  <si>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</si>
  <si>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</si>
  <si>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</si>
  <si>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</si>
  <si>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</si>
  <si>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</si>
  <si>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</si>
  <si>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</si>
  <si>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</si>
  <si>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</si>
  <si>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</si>
  <si>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</si>
  <si>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</si>
  <si>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</si>
  <si>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</si>
  <si>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</si>
  <si>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</si>
  <si>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</si>
  <si>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</si>
  <si>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</si>
  <si>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</si>
  <si>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</si>
  <si>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</si>
  <si>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</si>
  <si>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</si>
  <si>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</si>
  <si>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</si>
  <si>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</si>
  <si>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</si>
  <si>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</si>
  <si>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</si>
  <si>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</si>
  <si>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</si>
  <si>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</si>
  <si>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</si>
  <si>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</si>
  <si>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</si>
  <si>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</si>
  <si>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</si>
  <si>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</si>
  <si>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</si>
  <si>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</si>
  <si>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</si>
  <si>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</si>
  <si>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</si>
  <si>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</si>
  <si>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</si>
  <si>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</si>
  <si>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</si>
  <si>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</si>
  <si>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</si>
  <si>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</si>
  <si>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</si>
  <si>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</si>
  <si>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</si>
  <si>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</si>
  <si>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</si>
  <si>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</si>
  <si>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</si>
  <si>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</si>
  <si>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</si>
  <si>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</si>
  <si>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</si>
  <si>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</si>
  <si>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</si>
  <si>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</si>
  <si>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</si>
  <si>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</si>
  <si>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</si>
  <si>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</si>
  <si>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</si>
  <si>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</si>
  <si>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</si>
  <si>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</si>
  <si>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</si>
  <si>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</si>
  <si>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</si>
  <si>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</si>
  <si>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</si>
  <si>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</si>
  <si>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</si>
  <si>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</si>
  <si>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</si>
  <si>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</si>
  <si>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</si>
  <si>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</si>
  <si>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</si>
  <si>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</si>
  <si>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</si>
  <si>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</si>
  <si>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</si>
  <si>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</si>
  <si>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</si>
  <si>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</si>
  <si>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</si>
  <si>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</si>
  <si>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</si>
  <si>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</si>
  <si>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</si>
  <si>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</si>
  <si>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</si>
  <si>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</si>
  <si>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</si>
  <si>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</si>
  <si>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</si>
  <si>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</si>
  <si>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</si>
  <si>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</si>
  <si>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</si>
  <si>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</si>
  <si>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</si>
  <si>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</si>
  <si>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</si>
  <si>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</si>
  <si>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</si>
  <si>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</si>
  <si>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</si>
  <si>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</si>
  <si>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</si>
  <si>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</si>
  <si>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</si>
  <si>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</si>
  <si>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</si>
  <si>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</si>
  <si>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</si>
  <si>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</si>
  <si>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</si>
  <si>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</si>
  <si>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</si>
  <si>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</si>
  <si>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</si>
  <si>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</si>
  <si>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</si>
  <si>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</si>
  <si>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</si>
  <si>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</si>
  <si>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</si>
  <si>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</si>
  <si>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</si>
  <si>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</si>
  <si>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</si>
  <si>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</si>
  <si>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</si>
  <si>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</si>
  <si>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</si>
  <si>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</si>
  <si>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</si>
  <si>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</si>
  <si>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</si>
  <si>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</si>
  <si>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</si>
  <si>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</si>
  <si>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</si>
  <si>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</si>
  <si>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</si>
  <si>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</si>
  <si>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</si>
  <si>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</si>
  <si>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</si>
  <si>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</si>
  <si>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</si>
  <si>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</si>
  <si>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</si>
  <si>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</si>
  <si>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</si>
  <si>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</si>
  <si>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</si>
  <si>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</si>
  <si>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</si>
  <si>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</si>
  <si>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</si>
  <si>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</si>
  <si>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</si>
  <si>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</si>
  <si>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</si>
  <si>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</si>
  <si>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</si>
  <si>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</si>
  <si>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</si>
  <si>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</si>
  <si>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</si>
  <si>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</si>
  <si>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</si>
  <si>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</si>
  <si>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</si>
  <si>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</si>
  <si>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</si>
  <si>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</si>
  <si>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</si>
  <si>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</si>
  <si>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</si>
  <si>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</si>
  <si>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</si>
  <si>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</si>
  <si>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</si>
  <si>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</si>
  <si>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</si>
  <si>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</si>
  <si>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</si>
  <si>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</si>
  <si>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</si>
  <si>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</si>
  <si>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</si>
  <si>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</si>
  <si>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</si>
  <si>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</si>
  <si>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</si>
  <si>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</si>
  <si>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</si>
  <si>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</si>
  <si>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</si>
  <si>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</si>
  <si>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</si>
  <si>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</si>
  <si>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</si>
  <si>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</si>
  <si>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</si>
  <si>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</si>
  <si>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</si>
  <si>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</si>
  <si>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</si>
  <si>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</si>
  <si>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</si>
  <si>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</si>
  <si>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</si>
  <si>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</si>
  <si>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</si>
  <si>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</si>
  <si>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</si>
  <si>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</si>
  <si>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</si>
  <si>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</si>
  <si>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</si>
  <si>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</si>
  <si>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</si>
  <si>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</si>
  <si>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</si>
  <si>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</si>
  <si>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</si>
  <si>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</si>
  <si>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</si>
  <si>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</si>
  <si>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</si>
  <si>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</si>
  <si>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</si>
  <si>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</si>
  <si>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</si>
  <si>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</si>
  <si>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</si>
  <si>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</si>
  <si>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</si>
  <si>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</si>
  <si>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</si>
  <si>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</si>
  <si>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</si>
  <si>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</si>
  <si>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</si>
  <si>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</si>
  <si>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</si>
  <si>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</si>
  <si>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</si>
  <si>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</si>
  <si>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</si>
  <si>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</si>
  <si>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</si>
  <si>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</si>
  <si>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</si>
  <si>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</si>
  <si>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</si>
  <si>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</si>
  <si>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</si>
  <si>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</si>
  <si>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</si>
  <si>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</si>
  <si>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</si>
  <si>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</si>
  <si>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</si>
  <si>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</si>
  <si>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</si>
  <si>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</si>
  <si>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</si>
  <si>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</si>
  <si>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</si>
  <si>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</si>
  <si>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</si>
  <si>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</si>
  <si>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</si>
  <si>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</si>
  <si>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</si>
  <si>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</si>
  <si>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</si>
  <si>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</si>
  <si>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</si>
  <si>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</si>
  <si>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</si>
  <si>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</si>
  <si>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</si>
  <si>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</si>
  <si>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</si>
  <si>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</si>
  <si>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</si>
  <si>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</si>
  <si>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</si>
  <si>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</si>
  <si>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</si>
  <si>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</si>
  <si>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</si>
  <si>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</si>
  <si>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</si>
  <si>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</si>
  <si>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</si>
  <si>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</si>
  <si>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</si>
  <si>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</si>
  <si>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</si>
  <si>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</si>
  <si>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</si>
  <si>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</si>
  <si>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</si>
  <si>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</si>
  <si>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</si>
  <si>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</si>
  <si>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</si>
  <si>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</si>
  <si>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</si>
  <si>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</si>
  <si>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</si>
  <si>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</si>
  <si>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</si>
  <si>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</si>
  <si>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</si>
  <si>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</si>
  <si>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</si>
  <si>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</si>
  <si>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</si>
  <si>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</si>
  <si>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</si>
  <si>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</si>
  <si>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</si>
  <si>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</si>
  <si>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</si>
  <si>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</si>
  <si>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</si>
  <si>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</si>
  <si>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</si>
  <si>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</si>
  <si>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</si>
  <si>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</si>
  <si>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</si>
  <si>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</si>
  <si>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</si>
  <si>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</si>
  <si>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</si>
  <si>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</si>
  <si>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</si>
  <si>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</si>
  <si>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</si>
  <si>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</si>
  <si>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</si>
  <si>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</si>
  <si>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</si>
  <si>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</si>
  <si>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</si>
  <si>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</si>
  <si>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</si>
  <si>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</si>
  <si>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</si>
  <si>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</si>
  <si>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</si>
  <si>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</si>
  <si>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</si>
  <si>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</si>
  <si>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</si>
  <si>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</si>
  <si>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</si>
  <si>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</si>
  <si>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</si>
  <si>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</si>
  <si>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</si>
  <si>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</si>
  <si>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</si>
  <si>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</si>
  <si>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</si>
  <si>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</si>
  <si>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</si>
  <si>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</si>
  <si>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</si>
  <si>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</si>
  <si>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</si>
  <si>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</si>
  <si>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</si>
  <si>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</si>
  <si>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</si>
  <si>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</si>
  <si>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</si>
  <si>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</si>
  <si>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</si>
  <si>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</si>
  <si>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</si>
  <si>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</si>
  <si>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</si>
  <si>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</si>
  <si>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</si>
  <si>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</si>
  <si>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</si>
  <si>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</si>
  <si>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</si>
  <si>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</si>
  <si>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</si>
  <si>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</si>
  <si>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</si>
  <si>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</si>
  <si>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</si>
  <si>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</si>
  <si>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</si>
  <si>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</si>
  <si>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</si>
  <si>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</si>
  <si>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</si>
  <si>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</si>
  <si>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</si>
  <si>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</si>
  <si>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</si>
  <si>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</si>
  <si>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</si>
  <si>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</si>
  <si>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</si>
  <si>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</si>
  <si>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</si>
  <si>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</si>
  <si>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</si>
  <si>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</si>
  <si>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</si>
  <si>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</si>
  <si>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</si>
  <si>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</si>
  <si>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</si>
  <si>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</si>
  <si>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</si>
  <si>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</si>
  <si>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</si>
  <si>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</si>
  <si>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</si>
  <si>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</si>
  <si>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</si>
  <si>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</si>
  <si>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</si>
  <si>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</si>
  <si>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</si>
  <si>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</si>
  <si>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</si>
  <si>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</si>
  <si>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</si>
  <si>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</si>
  <si>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</si>
  <si>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</si>
  <si>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</si>
  <si>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</si>
  <si>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</si>
  <si>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</si>
  <si>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</si>
  <si>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</si>
  <si>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</si>
  <si>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</si>
  <si>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</si>
  <si>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</si>
  <si>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</si>
  <si>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</si>
  <si>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</si>
  <si>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</si>
  <si>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</si>
  <si>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</si>
  <si>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</si>
  <si>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</si>
  <si>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</si>
  <si>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</si>
  <si>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</si>
  <si>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</si>
  <si>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</si>
  <si>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</si>
  <si>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</si>
  <si>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</si>
  <si>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</si>
  <si>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</si>
  <si>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</si>
  <si>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</si>
  <si>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</si>
  <si>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</si>
  <si>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</si>
  <si>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</si>
  <si>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</si>
  <si>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</si>
  <si>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</si>
  <si>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</si>
  <si>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</si>
  <si>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</si>
  <si>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</si>
  <si>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</si>
  <si>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</si>
  <si>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</si>
  <si>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</si>
  <si>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</si>
  <si>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</si>
  <si>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</si>
  <si>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</si>
  <si>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</si>
  <si>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</si>
  <si>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</si>
  <si>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</si>
  <si>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</si>
  <si>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</si>
  <si>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</si>
  <si>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</si>
  <si>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</si>
  <si>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</si>
  <si>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</si>
  <si>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</si>
  <si>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</si>
  <si>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</si>
  <si>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</si>
  <si>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</si>
  <si>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</si>
  <si>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</si>
  <si>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</si>
  <si>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</si>
  <si>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</si>
  <si>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</si>
  <si>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</si>
  <si>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</si>
  <si>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</si>
  <si>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</si>
  <si>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</si>
  <si>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</si>
  <si>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</si>
  <si>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</si>
  <si>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</si>
  <si>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</si>
  <si>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</si>
  <si>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</si>
  <si>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</si>
  <si>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</si>
  <si>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</si>
  <si>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</si>
  <si>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</si>
  <si>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</si>
  <si>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</si>
  <si>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</si>
  <si>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</si>
  <si>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</si>
  <si>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</si>
  <si>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</si>
  <si>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</si>
  <si>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</si>
  <si>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</si>
  <si>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</si>
  <si>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</si>
  <si>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</si>
  <si>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</si>
  <si>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</si>
  <si>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</si>
  <si>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</si>
  <si>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</si>
  <si>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</si>
  <si>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</si>
  <si>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</si>
  <si>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</si>
  <si>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</si>
  <si>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</si>
  <si>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</si>
  <si>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</si>
  <si>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</si>
  <si>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</si>
  <si>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</si>
  <si>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</si>
  <si>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</si>
  <si>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</si>
  <si>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</si>
  <si>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</si>
  <si>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</si>
  <si>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</si>
  <si>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</si>
  <si>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</si>
  <si>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</si>
  <si>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</si>
  <si>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</si>
  <si>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</si>
  <si>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</si>
  <si>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</si>
  <si>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</si>
  <si>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</si>
  <si>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</si>
  <si>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</si>
  <si>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</si>
  <si>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</si>
  <si>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</si>
  <si>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</si>
  <si>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</si>
  <si>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</si>
  <si>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</si>
  <si>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</si>
  <si>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</si>
  <si>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</si>
  <si>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</si>
  <si>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</si>
  <si>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</si>
  <si>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</si>
  <si>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</si>
  <si>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</si>
  <si>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</si>
  <si>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</si>
  <si>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</si>
  <si>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</si>
  <si>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</si>
  <si>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</si>
  <si>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</si>
  <si>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</si>
  <si>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</si>
  <si>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</si>
  <si>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</si>
  <si>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</si>
  <si>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</si>
  <si>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</si>
  <si>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</si>
  <si>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</si>
  <si>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</si>
  <si>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</si>
  <si>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</si>
  <si>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</si>
  <si>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</si>
  <si>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</si>
  <si>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</si>
  <si>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</si>
  <si>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</si>
  <si>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</si>
  <si>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</si>
  <si>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</si>
  <si>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</si>
  <si>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</si>
  <si>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</si>
  <si>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</si>
  <si>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</si>
  <si>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</si>
  <si>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</si>
  <si>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</si>
  <si>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</si>
  <si>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</si>
  <si>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</si>
  <si>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</si>
  <si>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</si>
  <si>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</si>
  <si>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</si>
  <si>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</si>
  <si>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</si>
  <si>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</si>
  <si>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</si>
  <si>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</si>
  <si>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</si>
  <si>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</si>
  <si>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</si>
  <si>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</si>
  <si>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</si>
  <si>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</si>
  <si>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</si>
  <si>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</si>
  <si>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</si>
  <si>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</si>
  <si>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</si>
  <si>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</si>
  <si>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</si>
  <si>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</si>
  <si>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</si>
  <si>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</si>
  <si>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</si>
  <si>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</si>
  <si>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</si>
  <si>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</si>
  <si>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</si>
  <si>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</si>
  <si>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</si>
  <si>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</si>
  <si>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</si>
  <si>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</si>
  <si>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</si>
  <si>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</si>
  <si>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</si>
  <si>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</si>
  <si>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</si>
  <si>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</si>
  <si>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</si>
  <si>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</si>
  <si>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</si>
  <si>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</si>
  <si>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</si>
  <si>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</si>
  <si>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</si>
  <si>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</si>
  <si>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</si>
  <si>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</si>
  <si>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</si>
  <si>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</si>
  <si>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</si>
  <si>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</si>
  <si>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</si>
  <si>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</si>
  <si>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</si>
  <si>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</si>
  <si>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</si>
  <si>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</si>
  <si>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</si>
  <si>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</si>
  <si>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</si>
  <si>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</si>
  <si>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</si>
  <si>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</si>
  <si>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</si>
  <si>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</si>
  <si>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</si>
  <si>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</si>
  <si>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</si>
  <si>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</si>
  <si>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</si>
  <si>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</si>
  <si>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</si>
  <si>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</si>
  <si>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</si>
  <si>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</si>
  <si>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</si>
  <si>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</si>
  <si>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</si>
  <si>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</si>
  <si>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</si>
  <si>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</si>
  <si>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</si>
  <si>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</si>
  <si>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</si>
  <si>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</si>
  <si>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</si>
  <si>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</si>
  <si>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</si>
  <si>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</si>
  <si>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</si>
  <si>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</si>
  <si>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</si>
  <si>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</si>
  <si>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</si>
  <si>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</si>
  <si>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</si>
  <si>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</si>
  <si>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</si>
  <si>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</si>
  <si>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</si>
  <si>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</si>
  <si>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</si>
  <si>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</si>
  <si>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</si>
  <si>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</si>
  <si>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</si>
  <si>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</si>
  <si>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</si>
  <si>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</si>
  <si>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</si>
  <si>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</si>
  <si>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</si>
  <si>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</si>
  <si>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</si>
  <si>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</si>
  <si>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</si>
  <si>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</si>
  <si>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</si>
  <si>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</si>
  <si>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</si>
  <si>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</si>
  <si>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</si>
  <si>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</si>
  <si>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</si>
  <si>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</si>
  <si>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</si>
  <si>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</si>
  <si>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</si>
  <si>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</si>
  <si>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</si>
  <si>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</si>
  <si>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</si>
  <si>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</si>
  <si>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</si>
  <si>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</si>
  <si>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</si>
  <si>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</si>
  <si>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</si>
  <si>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</si>
  <si>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</si>
  <si>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</si>
  <si>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</si>
  <si>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</si>
  <si>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</si>
  <si>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</si>
  <si>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</si>
  <si>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</si>
  <si>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</si>
  <si>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</si>
  <si>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</si>
  <si>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</si>
  <si>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</si>
  <si>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</si>
  <si>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</si>
  <si>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</si>
  <si>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</si>
  <si>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</si>
  <si>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</si>
  <si>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</si>
  <si>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</si>
  <si>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</si>
  <si>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</si>
  <si>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</si>
  <si>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</si>
  <si>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</si>
  <si>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</si>
  <si>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</si>
  <si>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</si>
  <si>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</si>
  <si>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</si>
  <si>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</si>
  <si>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</si>
  <si>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</si>
  <si>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</si>
  <si>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</si>
  <si>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</si>
  <si>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</si>
  <si>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</si>
  <si>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</si>
  <si>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</si>
  <si>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</si>
  <si>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</si>
  <si>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</si>
  <si>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</si>
  <si>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</si>
  <si>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</si>
  <si>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</si>
  <si>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</si>
  <si>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</si>
  <si>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</si>
  <si>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</si>
  <si>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</si>
  <si>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</si>
  <si>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</si>
  <si>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</si>
  <si>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</si>
  <si>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</si>
  <si>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</si>
  <si>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</si>
  <si>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</si>
  <si>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</si>
  <si>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</si>
  <si>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</si>
  <si>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</si>
  <si>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</si>
  <si>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</si>
  <si>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</si>
  <si>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</si>
  <si>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</si>
  <si>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</si>
  <si>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</si>
  <si>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</si>
  <si>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</si>
  <si>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</si>
  <si>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</si>
  <si>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</si>
  <si>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</si>
  <si>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</si>
  <si>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</si>
  <si>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</si>
  <si>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</si>
  <si>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</si>
  <si>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</si>
  <si>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</si>
  <si>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</si>
  <si>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</si>
  <si>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</si>
  <si>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</si>
  <si>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</si>
  <si>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</si>
  <si>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</si>
  <si>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</si>
  <si>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</si>
  <si>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</si>
  <si>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</si>
  <si>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</si>
  <si>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</si>
  <si>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</si>
  <si>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</si>
  <si>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</si>
  <si>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</si>
  <si>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</si>
  <si>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</si>
  <si>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</si>
  <si>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</si>
  <si>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</si>
  <si>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</si>
  <si>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</si>
  <si>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</si>
  <si>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</si>
  <si>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</si>
  <si>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</si>
  <si>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</si>
  <si>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</si>
  <si>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</si>
  <si>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</si>
  <si>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</si>
  <si>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</si>
  <si>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</si>
  <si>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</si>
  <si>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</si>
  <si>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</si>
  <si>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</si>
  <si>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</si>
  <si>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</si>
  <si>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</si>
  <si>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</si>
  <si>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</si>
  <si>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</si>
  <si>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</si>
  <si>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</si>
  <si>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</si>
  <si>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</si>
  <si>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</si>
  <si>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</si>
  <si>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</si>
  <si>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</si>
  <si>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</si>
  <si>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</si>
  <si>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</si>
  <si>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</si>
  <si>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</si>
  <si>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</si>
  <si>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</si>
  <si>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</si>
  <si>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</si>
  <si>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</si>
  <si>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</si>
  <si>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</si>
  <si>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</si>
  <si>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</si>
  <si>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</si>
  <si>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</si>
  <si>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</si>
  <si>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</si>
  <si>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</si>
  <si>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</si>
  <si>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</si>
  <si>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</si>
  <si>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</si>
  <si>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</si>
  <si>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</si>
  <si>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</si>
  <si>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</si>
  <si>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</si>
  <si>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</si>
  <si>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</si>
  <si>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</si>
  <si>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</si>
  <si>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</si>
  <si>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</si>
  <si>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</si>
  <si>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</si>
  <si>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</si>
  <si>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</si>
  <si>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</si>
  <si>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</si>
  <si>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</si>
  <si>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</si>
  <si>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</si>
  <si>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</si>
  <si>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</si>
  <si>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</si>
  <si>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</si>
  <si>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</si>
  <si>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</si>
  <si>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</si>
  <si>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</si>
  <si>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</si>
  <si>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</si>
  <si>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</si>
  <si>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</si>
  <si>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</si>
  <si>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</si>
  <si>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</si>
  <si>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</si>
  <si>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</si>
  <si>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</si>
  <si>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</si>
  <si>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</si>
  <si>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</si>
  <si>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</si>
  <si>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</si>
  <si>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</si>
  <si>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</si>
  <si>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</si>
  <si>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</si>
  <si>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</si>
  <si>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</si>
  <si>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</si>
  <si>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</si>
  <si>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</si>
  <si>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</si>
  <si>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</si>
  <si>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</si>
  <si>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</si>
  <si>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</si>
  <si>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</si>
  <si>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</si>
  <si>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</si>
  <si>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</si>
  <si>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</si>
  <si>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</si>
  <si>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</si>
  <si>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</si>
  <si>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</si>
  <si>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</si>
  <si>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</si>
  <si>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</si>
  <si>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</si>
  <si>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</si>
  <si>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</si>
  <si>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</si>
  <si>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</si>
  <si>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</si>
  <si>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</si>
  <si>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</si>
  <si>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</si>
  <si>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</si>
  <si>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</si>
  <si>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</si>
  <si>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</si>
  <si>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</si>
  <si>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</si>
  <si>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</si>
  <si>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</si>
  <si>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</si>
  <si>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</si>
  <si>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</si>
  <si>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</si>
  <si>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</si>
  <si>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</si>
  <si>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</si>
  <si>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</si>
  <si>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</si>
  <si>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</si>
  <si>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</si>
  <si>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</si>
  <si>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</si>
  <si>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</si>
  <si>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</si>
  <si>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</si>
  <si>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</si>
  <si>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</si>
  <si>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</si>
  <si>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</si>
  <si>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</si>
  <si>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</si>
  <si>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</si>
  <si>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</si>
  <si>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</si>
  <si>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</si>
  <si>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</si>
  <si>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</si>
  <si>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</si>
  <si>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</si>
  <si>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</si>
  <si>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</si>
  <si>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</si>
  <si>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</si>
  <si>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</si>
  <si>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</si>
  <si>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</si>
  <si>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</si>
  <si>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</si>
  <si>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</si>
  <si>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</si>
  <si>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</si>
  <si>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</si>
  <si>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</si>
  <si>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</si>
  <si>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</si>
  <si>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</si>
  <si>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</si>
  <si>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</si>
  <si>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</si>
  <si>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</si>
  <si>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</si>
  <si>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</si>
  <si>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</si>
  <si>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</si>
  <si>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</si>
  <si>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</si>
  <si>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</si>
  <si>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</si>
  <si>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</si>
  <si>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</si>
  <si>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</si>
  <si>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</si>
  <si>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</si>
  <si>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</si>
  <si>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</si>
  <si>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</si>
  <si>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</si>
  <si>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</si>
  <si>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</si>
  <si>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</si>
  <si>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</si>
  <si>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</si>
  <si>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</si>
  <si>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</si>
  <si>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</si>
  <si>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</si>
  <si>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</si>
  <si>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</si>
  <si>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</si>
  <si>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</si>
  <si>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</si>
  <si>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</si>
  <si>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</si>
  <si>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</si>
  <si>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</si>
  <si>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</si>
  <si>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</si>
  <si>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</si>
  <si>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</si>
  <si>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</si>
  <si>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</si>
  <si>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</si>
  <si>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</si>
  <si>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</si>
  <si>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</si>
  <si>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</si>
  <si>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</si>
  <si>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</si>
  <si>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</si>
  <si>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</si>
  <si>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</si>
  <si>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</si>
  <si>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</si>
  <si>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</si>
  <si>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</si>
  <si>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</si>
  <si>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</si>
  <si>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</si>
  <si>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</si>
  <si>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</si>
  <si>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</si>
  <si>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</si>
  <si>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</si>
  <si>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</si>
  <si>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</si>
  <si>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</si>
  <si>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</si>
  <si>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</si>
  <si>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</si>
  <si>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</si>
  <si>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</si>
  <si>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</si>
  <si>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</si>
  <si>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</si>
  <si>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</si>
  <si>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</si>
  <si>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</si>
  <si>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</si>
  <si>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</si>
  <si>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</si>
  <si>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</si>
  <si>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</si>
  <si>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</si>
  <si>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</si>
  <si>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</si>
  <si>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</si>
  <si>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</si>
  <si>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</si>
  <si>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</si>
  <si>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</si>
  <si>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</si>
  <si>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</si>
  <si>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</si>
  <si>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</si>
  <si>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</si>
  <si>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</si>
  <si>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</si>
  <si>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</si>
  <si>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</si>
  <si>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</si>
  <si>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</si>
  <si>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</si>
  <si>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</si>
  <si>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</si>
  <si>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</si>
  <si>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</si>
  <si>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</si>
  <si>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</si>
  <si>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</si>
  <si>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</si>
  <si>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</si>
  <si>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</si>
  <si>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</si>
  <si>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</si>
  <si>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</si>
  <si>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</si>
  <si>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</si>
  <si>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</si>
  <si>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</si>
  <si>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</si>
  <si>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</si>
  <si>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</si>
  <si>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</si>
  <si>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</si>
  <si>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</si>
  <si>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</si>
  <si>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</si>
  <si>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</si>
  <si>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</si>
  <si>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</si>
  <si>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</si>
  <si>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</si>
  <si>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</si>
  <si>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</si>
  <si>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</si>
  <si>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</si>
  <si>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</si>
  <si>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</si>
  <si>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</si>
  <si>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</si>
  <si>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</si>
  <si>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</si>
  <si>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</si>
  <si>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</si>
  <si>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</si>
  <si>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</si>
  <si>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</si>
  <si>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</si>
  <si>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</si>
  <si>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</si>
  <si>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</si>
  <si>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</si>
  <si>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</si>
  <si>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</si>
  <si>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</si>
  <si>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</si>
  <si>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</si>
  <si>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</si>
  <si>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</si>
  <si>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</si>
  <si>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</si>
  <si>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</si>
  <si>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</si>
  <si>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</si>
  <si>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</si>
  <si>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</si>
  <si>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</si>
  <si>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</si>
  <si>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</si>
  <si>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</si>
  <si>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</si>
  <si>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</si>
  <si>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</si>
  <si>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</si>
  <si>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</si>
  <si>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</si>
  <si>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</si>
  <si>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</si>
  <si>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</si>
  <si>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</si>
  <si>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</si>
  <si>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</si>
  <si>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</si>
  <si>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</si>
  <si>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</si>
  <si>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</si>
  <si>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</si>
  <si>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</si>
  <si>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</si>
  <si>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</si>
  <si>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</si>
  <si>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</si>
  <si>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</si>
  <si>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</si>
  <si>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</si>
  <si>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</si>
  <si>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</si>
  <si>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</si>
  <si>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</si>
  <si>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</si>
  <si>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</si>
  <si>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</si>
  <si>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</si>
  <si>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</si>
  <si>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</si>
  <si>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</si>
  <si>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</si>
  <si>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</si>
  <si>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</si>
  <si>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</si>
  <si>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</si>
  <si>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</si>
  <si>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</si>
  <si>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</si>
  <si>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</si>
  <si>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</si>
  <si>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</si>
  <si>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</si>
  <si>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</si>
  <si>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</si>
  <si>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</si>
  <si>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</si>
  <si>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</si>
  <si>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</si>
  <si>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</si>
  <si>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</si>
  <si>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</si>
  <si>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</si>
  <si>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</si>
  <si>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</si>
  <si>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</si>
  <si>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</si>
  <si>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</si>
  <si>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</si>
  <si>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</si>
  <si>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</si>
  <si>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</si>
  <si>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</si>
  <si>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</si>
  <si>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</si>
  <si>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</si>
  <si>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</si>
  <si>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</si>
  <si>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</si>
  <si>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</si>
  <si>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</si>
  <si>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</si>
  <si>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</si>
  <si>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</si>
  <si>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</si>
  <si>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</si>
  <si>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</si>
  <si>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</si>
  <si>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</si>
  <si>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</si>
  <si>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</si>
  <si>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</si>
  <si>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</si>
  <si>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</si>
  <si>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</si>
  <si>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</si>
  <si>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</si>
  <si>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</si>
  <si>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</si>
  <si>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</si>
  <si>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</si>
  <si>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</si>
  <si>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</si>
  <si>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</si>
  <si>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</si>
  <si>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</si>
  <si>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</si>
  <si>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</si>
  <si>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</si>
  <si>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</si>
  <si>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</si>
  <si>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</si>
  <si>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</si>
  <si>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</si>
  <si>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</si>
  <si>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</si>
  <si>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</si>
  <si>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</si>
  <si>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</si>
  <si>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</si>
  <si>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</si>
  <si>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</si>
  <si>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</si>
  <si>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</si>
  <si>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</si>
  <si>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</si>
  <si>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</si>
  <si>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</si>
  <si>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</si>
  <si>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</si>
  <si>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</si>
  <si>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</si>
  <si>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</si>
  <si>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</si>
  <si>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</si>
  <si>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</si>
  <si>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</si>
  <si>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</si>
  <si>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</si>
  <si>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</si>
  <si>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</si>
  <si>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</si>
  <si>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</si>
  <si>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</si>
  <si>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</si>
  <si>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</si>
  <si>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</si>
  <si>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</si>
  <si>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</si>
  <si>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</si>
  <si>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</si>
  <si>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</si>
  <si>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</si>
  <si>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</si>
  <si>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</si>
  <si>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</si>
  <si>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</si>
  <si>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</si>
  <si>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</si>
  <si>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</si>
  <si>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</si>
  <si>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</si>
  <si>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</si>
  <si>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</si>
  <si>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</si>
  <si>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</si>
  <si>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</si>
  <si>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</si>
  <si>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</si>
  <si>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</si>
  <si>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</si>
  <si>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</si>
  <si>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</si>
  <si>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</si>
  <si>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</si>
  <si>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</si>
  <si>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</si>
  <si>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</si>
  <si>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</si>
  <si>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</si>
  <si>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</si>
  <si>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</si>
  <si>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</si>
  <si>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</si>
  <si>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</si>
  <si>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</si>
  <si>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</si>
  <si>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</si>
  <si>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</si>
  <si>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</si>
  <si>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</si>
  <si>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</si>
  <si>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</si>
  <si>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</si>
  <si>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</si>
  <si>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</si>
  <si>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</si>
  <si>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</si>
  <si>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</si>
  <si>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</si>
  <si>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</si>
  <si>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</si>
  <si>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</si>
  <si>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</si>
  <si>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</si>
  <si>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</si>
  <si>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</si>
  <si>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</si>
  <si>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</si>
  <si>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</si>
  <si>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</si>
  <si>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</si>
  <si>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</si>
  <si>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</si>
  <si>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</si>
  <si>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</si>
  <si>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</si>
  <si>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</si>
  <si>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</si>
  <si>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</si>
  <si>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</si>
  <si>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</si>
  <si>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</si>
  <si>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</si>
  <si>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</si>
  <si>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</si>
  <si>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</si>
  <si>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</si>
  <si>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</si>
  <si>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</si>
  <si>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</si>
  <si>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</si>
  <si>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</si>
  <si>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</si>
  <si>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</si>
  <si>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</si>
  <si>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</si>
  <si>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</si>
  <si>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</si>
  <si>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</si>
  <si>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</si>
  <si>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</si>
  <si>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</si>
  <si>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</si>
  <si>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</si>
  <si>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</si>
  <si>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</si>
  <si>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</si>
  <si>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</si>
  <si>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</si>
  <si>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</si>
  <si>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</si>
  <si>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</si>
  <si>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</si>
  <si>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</si>
  <si>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</si>
  <si>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</si>
  <si>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</si>
  <si>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</si>
  <si>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</si>
  <si>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</si>
  <si>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</si>
  <si>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</si>
  <si>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</si>
  <si>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</si>
  <si>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</si>
  <si>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</si>
  <si>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</si>
  <si>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</si>
  <si>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</si>
  <si>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</si>
  <si>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</si>
  <si>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</si>
  <si>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</si>
  <si>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</si>
  <si>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</si>
  <si>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</si>
  <si>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</si>
  <si>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</si>
  <si>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</si>
  <si>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</si>
  <si>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</si>
  <si>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</si>
  <si>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</si>
  <si>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</si>
  <si>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</si>
  <si>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</si>
  <si>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</si>
  <si>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</si>
  <si>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</si>
  <si>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</si>
  <si>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</si>
  <si>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</si>
  <si>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</si>
  <si>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</si>
  <si>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</si>
  <si>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</si>
  <si>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</si>
  <si>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</si>
  <si>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</si>
  <si>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</si>
  <si>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</si>
  <si>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</si>
  <si>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</si>
  <si>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</si>
  <si>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</si>
  <si>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</si>
  <si>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</si>
  <si>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</si>
  <si>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</si>
  <si>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</si>
  <si>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</si>
  <si>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</si>
  <si>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</si>
  <si>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</si>
  <si>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</si>
  <si>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</si>
  <si>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</si>
  <si>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</si>
  <si>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</si>
  <si>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</si>
  <si>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</si>
  <si>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</si>
  <si>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</si>
  <si>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</si>
  <si>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</si>
  <si>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</si>
  <si>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</si>
  <si>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</si>
  <si>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</si>
  <si>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</si>
  <si>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</si>
  <si>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</si>
  <si>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</si>
  <si>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</si>
  <si>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</si>
  <si>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</si>
  <si>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</si>
  <si>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</si>
  <si>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</si>
  <si>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</si>
  <si>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</si>
  <si>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</si>
  <si>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</si>
  <si>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</si>
  <si>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</si>
  <si>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</si>
  <si>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</si>
  <si>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</si>
  <si>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</si>
  <si>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</si>
  <si>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</si>
  <si>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</si>
  <si>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</si>
  <si>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</si>
  <si>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</si>
  <si>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</si>
  <si>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</si>
  <si>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</si>
  <si>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</si>
  <si>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</si>
  <si>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</si>
  <si>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</si>
  <si>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</si>
  <si>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</si>
  <si>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</si>
  <si>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</si>
  <si>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</si>
  <si>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</si>
  <si>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</si>
  <si>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</si>
  <si>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</si>
  <si>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</si>
  <si>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</si>
  <si>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</si>
  <si>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</si>
  <si>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</si>
  <si>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</si>
  <si>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</si>
  <si>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</si>
  <si>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</si>
  <si>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</si>
  <si>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</si>
  <si>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</si>
  <si>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</si>
  <si>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</si>
  <si>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</si>
  <si>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</si>
  <si>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</si>
  <si>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</si>
  <si>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</si>
  <si>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</si>
  <si>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</si>
  <si>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</si>
  <si>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</si>
  <si>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</si>
  <si>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</si>
  <si>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</si>
  <si>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</si>
  <si>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</si>
  <si>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</si>
  <si>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</si>
  <si>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</si>
  <si>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</si>
  <si>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</si>
  <si>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</si>
  <si>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</si>
  <si>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</si>
  <si>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</si>
  <si>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</si>
  <si>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</si>
  <si>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</si>
  <si>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</si>
  <si>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</si>
  <si>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</si>
  <si>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</si>
  <si>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</si>
  <si>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</si>
  <si>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</si>
  <si>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</si>
  <si>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</si>
  <si>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</si>
  <si>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</si>
  <si>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</si>
  <si>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</si>
  <si>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</si>
  <si>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</si>
  <si>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</si>
  <si>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</si>
  <si>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</si>
  <si>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</si>
  <si>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</si>
  <si>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</si>
  <si>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</si>
  <si>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</si>
  <si>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</si>
  <si>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</si>
  <si>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</si>
  <si>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</si>
  <si>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</si>
  <si>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</si>
  <si>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</si>
  <si>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</si>
  <si>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</si>
  <si>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</si>
  <si>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</si>
  <si>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</si>
  <si>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</si>
  <si>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</si>
  <si>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</si>
  <si>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</si>
  <si>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</si>
  <si>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</si>
  <si>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</si>
  <si>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</si>
  <si>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</si>
  <si>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</si>
  <si>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</si>
  <si>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</si>
  <si>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</si>
  <si>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</si>
  <si>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</si>
  <si>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</si>
  <si>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</si>
  <si>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</si>
  <si>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</si>
  <si>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</si>
  <si>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</si>
  <si>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</si>
  <si>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</si>
  <si>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</si>
  <si>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</si>
  <si>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</si>
  <si>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</si>
  <si>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</si>
  <si>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</si>
  <si>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</si>
  <si>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</si>
  <si>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</si>
  <si>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</si>
  <si>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</si>
  <si>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</si>
  <si>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</si>
  <si>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</si>
  <si>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</si>
  <si>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</si>
  <si>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</si>
  <si>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</si>
  <si>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</si>
  <si>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</si>
  <si>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</si>
  <si>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</si>
  <si>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</si>
  <si>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</si>
  <si>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</si>
  <si>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</si>
  <si>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</si>
  <si>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</si>
  <si>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</si>
  <si>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</si>
  <si>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</si>
  <si>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</si>
  <si>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</si>
  <si>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</si>
  <si>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</si>
  <si>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</si>
  <si>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</si>
  <si>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</si>
  <si>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</si>
  <si>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</si>
  <si>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</si>
  <si>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</si>
  <si>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</si>
  <si>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</si>
  <si>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</si>
  <si>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</si>
  <si>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</si>
  <si>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</si>
  <si>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</si>
  <si>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</si>
  <si>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</si>
  <si>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</si>
  <si>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</si>
  <si>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</si>
  <si>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</si>
  <si>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</si>
  <si>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</si>
  <si>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</si>
  <si>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</si>
  <si>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</si>
  <si>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</si>
  <si>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</si>
  <si>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</si>
  <si>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</si>
  <si>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</si>
  <si>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</si>
  <si>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</si>
  <si>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</si>
  <si>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</si>
  <si>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</si>
  <si>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</si>
  <si>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</si>
  <si>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</si>
  <si>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</si>
  <si>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</si>
  <si>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</si>
  <si>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</si>
  <si>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</si>
  <si>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</si>
  <si>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</si>
  <si>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</si>
  <si>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</si>
  <si>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</si>
  <si>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</si>
  <si>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</si>
  <si>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</si>
  <si>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</si>
  <si>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</si>
  <si>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</si>
  <si>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</si>
  <si>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</si>
  <si>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</si>
  <si>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</si>
  <si>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</si>
  <si>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</si>
  <si>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</si>
  <si>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</si>
  <si>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</si>
  <si>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</si>
  <si>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</si>
  <si>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</si>
  <si>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</si>
  <si>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</si>
  <si>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</si>
  <si>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</si>
  <si>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</si>
  <si>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</si>
  <si>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</si>
  <si>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</si>
  <si>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</si>
  <si>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</si>
  <si>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</si>
  <si>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</si>
  <si>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</si>
  <si>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</si>
  <si>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</si>
  <si>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</si>
  <si>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</si>
  <si>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</si>
  <si>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</si>
  <si>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</si>
  <si>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</si>
  <si>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</si>
  <si>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</si>
  <si>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</si>
  <si>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</si>
  <si>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</si>
  <si>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</si>
  <si>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</si>
  <si>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</si>
  <si>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</si>
  <si>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</si>
  <si>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</si>
  <si>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</si>
  <si>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</si>
  <si>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</si>
  <si>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</si>
  <si>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</si>
  <si>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</si>
  <si>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</si>
  <si>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</si>
  <si>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</si>
  <si>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</si>
  <si>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</si>
  <si>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</si>
  <si>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</si>
  <si>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</si>
  <si>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</si>
  <si>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</si>
  <si>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</si>
  <si>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</si>
  <si>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</si>
  <si>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</si>
  <si>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</si>
  <si>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</si>
  <si>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</si>
  <si>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</si>
  <si>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</si>
  <si>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</si>
  <si>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</si>
  <si>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</si>
  <si>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</si>
  <si>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</si>
  <si>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</si>
  <si>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</si>
  <si>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</si>
  <si>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</si>
  <si>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</si>
  <si>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</si>
  <si>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</si>
  <si>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</si>
  <si>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</si>
  <si>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</si>
  <si>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</si>
  <si>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</si>
  <si>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</si>
  <si>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</si>
  <si>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</si>
  <si>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</si>
  <si>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</si>
  <si>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</si>
  <si>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</si>
  <si>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</si>
  <si>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</si>
  <si>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</si>
  <si>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</si>
  <si>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</si>
  <si>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</si>
  <si>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</si>
  <si>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</si>
  <si>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</si>
  <si>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</si>
  <si>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</si>
  <si>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</si>
  <si>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</si>
  <si>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</si>
  <si>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</si>
  <si>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</si>
  <si>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</si>
  <si>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</si>
  <si>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</si>
  <si>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</si>
  <si>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</si>
  <si>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</si>
  <si>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</si>
  <si>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</si>
  <si>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</si>
  <si>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</si>
  <si>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</si>
  <si>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</si>
  <si>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</si>
  <si>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</si>
  <si>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</si>
  <si>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</si>
  <si>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</si>
  <si>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</si>
  <si>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</si>
  <si>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</si>
  <si>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</si>
  <si>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</si>
  <si>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</si>
  <si>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</si>
  <si>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</si>
  <si>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</si>
  <si>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</si>
  <si>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</si>
  <si>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</si>
  <si>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</si>
  <si>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</si>
  <si>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</si>
  <si>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</si>
  <si>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</si>
  <si>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</si>
  <si>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</si>
  <si>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</si>
  <si>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</si>
  <si>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</si>
  <si>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</si>
  <si>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</si>
  <si>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</si>
  <si>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</si>
  <si>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</si>
  <si>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</si>
  <si>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</si>
  <si>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</si>
  <si>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</si>
  <si>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</si>
  <si>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</si>
  <si>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</si>
  <si>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</si>
  <si>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</si>
  <si>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</si>
  <si>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</si>
  <si>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</si>
  <si>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</si>
  <si>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</si>
  <si>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</si>
  <si>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</si>
  <si>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</si>
  <si>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</si>
  <si>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</si>
  <si>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</si>
  <si>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</si>
  <si>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</si>
  <si>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</si>
  <si>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</si>
  <si>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</si>
  <si>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</si>
  <si>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</si>
  <si>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</si>
  <si>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</si>
  <si>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</si>
  <si>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</si>
  <si>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</si>
  <si>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</si>
  <si>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</si>
  <si>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</si>
  <si>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</si>
  <si>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</si>
  <si>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</si>
  <si>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</si>
  <si>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</si>
  <si>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</si>
  <si>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</si>
  <si>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</si>
  <si>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</si>
  <si>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</si>
  <si>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</si>
  <si>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</si>
  <si>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</si>
  <si>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</si>
  <si>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</si>
  <si>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</si>
  <si>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</si>
  <si>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</si>
  <si>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</si>
  <si>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</si>
  <si>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</si>
  <si>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</si>
  <si>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</si>
  <si>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</si>
  <si>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</si>
  <si>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</si>
  <si>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</si>
  <si>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</si>
  <si>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</si>
  <si>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</si>
  <si>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</si>
  <si>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</si>
  <si>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</si>
  <si>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</si>
  <si>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</si>
  <si>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</si>
  <si>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</si>
  <si>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</si>
  <si>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</si>
  <si>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</si>
  <si>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</si>
  <si>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</si>
  <si>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</si>
  <si>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</si>
  <si>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</si>
  <si>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</si>
  <si>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</si>
  <si>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</si>
  <si>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</si>
  <si>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</si>
  <si>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</si>
  <si>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</si>
  <si>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</si>
  <si>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</si>
  <si>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</si>
  <si>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</si>
  <si>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</si>
  <si>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</si>
  <si>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</si>
  <si>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</si>
  <si>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</si>
  <si>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</si>
  <si>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</si>
  <si>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</si>
  <si>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</si>
  <si>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</si>
  <si>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</si>
  <si>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</si>
  <si>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</si>
  <si>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</si>
  <si>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</si>
  <si>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</si>
  <si>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</si>
  <si>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</si>
  <si>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</si>
  <si>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</si>
  <si>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</si>
  <si>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</si>
  <si>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</si>
  <si>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</si>
  <si>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</si>
  <si>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</si>
  <si>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</si>
  <si>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</si>
  <si>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</si>
  <si>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</si>
  <si>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</si>
  <si>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</si>
  <si>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</si>
  <si>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</si>
  <si>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</si>
  <si>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</si>
  <si>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</si>
  <si>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</si>
  <si>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</si>
  <si>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</si>
  <si>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</si>
  <si>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</si>
  <si>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</si>
  <si>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</si>
  <si>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</si>
  <si>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</si>
  <si>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</si>
  <si>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</si>
  <si>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</si>
  <si>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</si>
  <si>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</si>
  <si>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</si>
  <si>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</si>
  <si>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</si>
  <si>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</si>
  <si>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</si>
  <si>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</si>
  <si>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</si>
  <si>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</si>
  <si>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</si>
  <si>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</si>
  <si>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</si>
  <si>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</si>
  <si>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</si>
  <si>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</si>
  <si>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</si>
  <si>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</si>
  <si>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</si>
  <si>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</si>
  <si>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</si>
  <si>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</si>
  <si>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</si>
  <si>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</si>
  <si>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</si>
  <si>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</si>
  <si>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</si>
  <si>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</si>
  <si>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</si>
  <si>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</si>
  <si>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</si>
  <si>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</si>
  <si>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</si>
  <si>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</si>
  <si>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</si>
  <si>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</si>
  <si>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</si>
  <si>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</si>
  <si>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</si>
  <si>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</si>
  <si>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</si>
  <si>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</si>
  <si>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</si>
  <si>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</si>
  <si>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</si>
  <si>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</si>
  <si>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</si>
  <si>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</si>
  <si>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</si>
  <si>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</si>
  <si>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</si>
  <si>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</si>
  <si>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</si>
  <si>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</si>
  <si>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</si>
  <si>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</si>
  <si>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</si>
  <si>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</si>
  <si>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</si>
  <si>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</si>
  <si>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</si>
  <si>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</si>
  <si>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</si>
  <si>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</si>
  <si>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</si>
  <si>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</si>
  <si>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</si>
  <si>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</si>
  <si>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</si>
  <si>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</si>
  <si>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</si>
  <si>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</si>
  <si>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</si>
  <si>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</si>
  <si>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</si>
  <si>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</si>
  <si>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</si>
  <si>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</si>
  <si>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</si>
  <si>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</si>
  <si>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</si>
  <si>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</si>
  <si>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</si>
  <si>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</si>
  <si>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</si>
  <si>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</si>
  <si>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</si>
  <si>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</si>
  <si>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</si>
  <si>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</si>
  <si>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</si>
  <si>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</si>
  <si>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</si>
  <si>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</si>
  <si>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</si>
  <si>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</si>
  <si>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</si>
  <si>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</si>
  <si>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</si>
  <si>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</si>
  <si>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</si>
  <si>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</si>
  <si>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</si>
  <si>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</si>
  <si>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</si>
  <si>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</si>
  <si>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</si>
  <si>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</si>
  <si>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</si>
  <si>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</si>
  <si>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</si>
  <si>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</si>
  <si>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</si>
  <si>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</si>
  <si>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</si>
  <si>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</si>
  <si>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</si>
  <si>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</si>
  <si>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</si>
  <si>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</si>
  <si>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</si>
  <si>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</si>
  <si>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</si>
  <si>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</si>
  <si>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</si>
  <si>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</si>
  <si>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</si>
  <si>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</si>
  <si>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</si>
  <si>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</si>
  <si>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</si>
  <si>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</si>
  <si>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</si>
  <si>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</si>
  <si>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</si>
  <si>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</si>
  <si>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</si>
  <si>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</si>
  <si>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</si>
  <si>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</si>
  <si>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</si>
  <si>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</si>
  <si>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</si>
  <si>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</si>
  <si>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</si>
  <si>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</si>
  <si>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</si>
  <si>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</si>
  <si>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</si>
  <si>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</si>
  <si>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</si>
  <si>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</si>
  <si>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</si>
  <si>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</si>
  <si>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</si>
  <si>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</si>
  <si>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</si>
  <si>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</si>
  <si>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</si>
  <si>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</si>
  <si>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</si>
  <si>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</si>
  <si>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</si>
  <si>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</si>
  <si>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</si>
  <si>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</si>
  <si>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</si>
  <si>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</si>
  <si>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</si>
  <si>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</si>
  <si>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</si>
  <si>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</si>
  <si>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</si>
  <si>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</si>
  <si>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</si>
  <si>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</si>
  <si>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</si>
  <si>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</si>
  <si>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</si>
  <si>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</si>
  <si>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</si>
  <si>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</si>
  <si>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</si>
  <si>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</si>
  <si>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</si>
  <si>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</si>
  <si>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</si>
  <si>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</si>
  <si>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</si>
  <si>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</si>
  <si>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</si>
  <si>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</si>
  <si>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</si>
  <si>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</si>
  <si>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</si>
  <si>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</si>
  <si>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</si>
  <si>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</si>
  <si>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</si>
  <si>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</si>
  <si>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</si>
  <si>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</si>
  <si>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</si>
  <si>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</si>
  <si>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</si>
  <si>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</si>
  <si>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</si>
  <si>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</si>
  <si>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</si>
  <si>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</si>
  <si>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</si>
  <si>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</si>
  <si>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</si>
  <si>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</si>
  <si>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</si>
  <si>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</si>
  <si>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</si>
  <si>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</si>
  <si>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</si>
  <si>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</si>
  <si>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</si>
  <si>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</si>
  <si>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</si>
  <si>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</si>
  <si>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</si>
  <si>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</si>
  <si>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</si>
  <si>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</si>
  <si>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</si>
  <si>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</si>
  <si>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</si>
  <si>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</si>
  <si>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</si>
  <si>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</si>
  <si>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</si>
  <si>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</si>
  <si>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</si>
  <si>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</si>
  <si>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</si>
  <si>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</si>
  <si>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</si>
  <si>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</si>
  <si>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</si>
  <si>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</si>
  <si>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</si>
  <si>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</si>
  <si>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</si>
  <si>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</si>
  <si>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</si>
  <si>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</si>
  <si>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</si>
  <si>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</si>
  <si>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</si>
  <si>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</si>
  <si>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</si>
  <si>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</si>
  <si>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</si>
  <si>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</si>
  <si>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</si>
  <si>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</si>
  <si>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</si>
  <si>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</si>
  <si>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</si>
  <si>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</si>
  <si>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</si>
  <si>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</si>
  <si>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</si>
  <si>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</si>
  <si>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</si>
  <si>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</si>
  <si>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</si>
  <si>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</si>
  <si>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</si>
  <si>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</si>
  <si>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</si>
  <si>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</si>
  <si>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</si>
  <si>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</si>
  <si>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</si>
  <si>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</si>
  <si>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</si>
  <si>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</si>
  <si>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</si>
  <si>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</si>
  <si>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</si>
  <si>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</si>
  <si>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</si>
  <si>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</si>
  <si>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</si>
  <si>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</si>
  <si>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</si>
  <si>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</si>
  <si>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</si>
  <si>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</si>
  <si>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</si>
  <si>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</si>
  <si>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</si>
  <si>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</si>
  <si>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</si>
  <si>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</si>
  <si>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</si>
  <si>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</si>
  <si>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</si>
  <si>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</si>
  <si>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</si>
  <si>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</si>
  <si>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</si>
  <si>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</si>
  <si>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</si>
  <si>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</si>
  <si>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</si>
  <si>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</si>
  <si>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</si>
  <si>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</si>
  <si>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</si>
  <si>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</si>
  <si>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</si>
  <si>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</si>
  <si>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</si>
  <si>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</si>
  <si>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</si>
  <si>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</si>
  <si>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</si>
  <si>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</si>
  <si>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</si>
  <si>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</si>
  <si>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</si>
  <si>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</si>
  <si>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</si>
  <si>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</si>
  <si>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</si>
  <si>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</si>
  <si>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</si>
  <si>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</si>
  <si>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</si>
  <si>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</si>
  <si>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</si>
  <si>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</si>
  <si>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</si>
  <si>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</si>
  <si>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</si>
  <si>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</si>
  <si>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</si>
  <si>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</si>
  <si>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</si>
  <si>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</si>
  <si>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</si>
  <si>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</si>
  <si>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</si>
  <si>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</si>
  <si>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</si>
  <si>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</si>
  <si>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</si>
  <si>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</si>
  <si>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</si>
  <si>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</si>
  <si>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</si>
  <si>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</si>
  <si>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</si>
  <si>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</si>
  <si>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</si>
  <si>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</si>
  <si>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</si>
  <si>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</si>
  <si>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</si>
  <si>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</si>
  <si>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</si>
  <si>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</si>
  <si>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</si>
  <si>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</si>
  <si>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</si>
  <si>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</si>
  <si>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</si>
  <si>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</si>
  <si>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</si>
  <si>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</si>
  <si>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</si>
  <si>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</si>
  <si>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</si>
  <si>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</si>
  <si>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</si>
  <si>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</si>
  <si>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</si>
  <si>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</si>
  <si>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</si>
  <si>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</si>
  <si>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</si>
  <si>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</si>
  <si>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</si>
  <si>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</si>
  <si>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</si>
  <si>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</si>
  <si>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</si>
  <si>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</si>
  <si>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</si>
  <si>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</si>
  <si>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</si>
  <si>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</si>
  <si>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</si>
  <si>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</si>
  <si>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</si>
  <si>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</si>
  <si>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</si>
  <si>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</si>
  <si>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</si>
  <si>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</si>
  <si>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</si>
  <si>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</si>
  <si>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</si>
  <si>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</si>
  <si>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</si>
  <si>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</si>
  <si>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</si>
  <si>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</si>
  <si>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</si>
  <si>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</si>
  <si>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</si>
  <si>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</si>
  <si>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</si>
  <si>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</si>
  <si>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</si>
  <si>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</si>
  <si>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</si>
  <si>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</si>
  <si>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</si>
  <si>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</si>
  <si>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</si>
  <si>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</si>
  <si>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</si>
  <si>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</si>
  <si>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</si>
  <si>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</si>
  <si>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</si>
  <si>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</si>
  <si>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</si>
  <si>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</si>
  <si>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</si>
  <si>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</si>
  <si>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</si>
  <si>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</si>
  <si>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</si>
  <si>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</si>
  <si>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</si>
  <si>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</si>
  <si>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</si>
  <si>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</si>
  <si>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</si>
  <si>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</si>
  <si>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</si>
  <si>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</si>
  <si>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</si>
  <si>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</si>
  <si>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</si>
  <si>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</si>
  <si>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</si>
  <si>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</si>
  <si>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</si>
  <si>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</si>
  <si>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</si>
  <si>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</si>
  <si>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</si>
  <si>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</si>
  <si>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</si>
  <si>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</si>
  <si>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</si>
  <si>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</si>
  <si>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</si>
  <si>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</si>
  <si>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</si>
  <si>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</si>
  <si>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</si>
  <si>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</si>
  <si>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</si>
  <si>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</si>
  <si>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</si>
  <si>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</si>
  <si>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</si>
  <si>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</si>
  <si>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</si>
  <si>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</si>
  <si>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</si>
  <si>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</si>
  <si>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</si>
  <si>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</si>
  <si>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</si>
  <si>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</si>
  <si>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</si>
  <si>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</si>
  <si>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</si>
  <si>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</si>
  <si>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</si>
  <si>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</si>
  <si>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</si>
  <si>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</si>
  <si>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</si>
  <si>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</si>
  <si>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</si>
  <si>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</si>
  <si>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</si>
  <si>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</si>
  <si>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</si>
  <si>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</si>
  <si>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</si>
  <si>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</si>
  <si>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</si>
  <si>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</si>
  <si>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</si>
  <si>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</si>
  <si>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</si>
  <si>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</si>
  <si>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</si>
  <si>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</si>
  <si>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</si>
  <si>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</si>
  <si>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</si>
  <si>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</si>
  <si>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</si>
  <si>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</si>
  <si>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</si>
  <si>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</si>
  <si>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</si>
  <si>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</si>
  <si>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</si>
  <si>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</si>
  <si>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</si>
  <si>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</si>
  <si>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</si>
  <si>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</si>
  <si>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</si>
  <si>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</si>
  <si>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</si>
  <si>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</si>
  <si>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</si>
  <si>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</si>
  <si>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</si>
  <si>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</si>
  <si>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</si>
  <si>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</si>
  <si>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</si>
  <si>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</si>
  <si>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</si>
  <si>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</si>
  <si>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</si>
  <si>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</si>
  <si>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</si>
  <si>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</si>
  <si>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</si>
  <si>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</si>
  <si>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</si>
  <si>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</si>
  <si>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</si>
  <si>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</si>
  <si>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</si>
  <si>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</si>
  <si>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</si>
  <si>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</si>
  <si>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</si>
  <si>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</si>
  <si>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</si>
  <si>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</si>
  <si>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</si>
  <si>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</si>
  <si>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</si>
  <si>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</si>
  <si>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</si>
  <si>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</si>
  <si>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</si>
  <si>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</si>
  <si>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</si>
  <si>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</si>
  <si>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</si>
  <si>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</si>
  <si>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</si>
  <si>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</si>
  <si>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</si>
  <si>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</si>
  <si>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</si>
  <si>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</si>
  <si>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</si>
  <si>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</si>
  <si>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</si>
  <si>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</si>
  <si>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</si>
  <si>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</si>
  <si>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</si>
  <si>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</si>
  <si>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</si>
  <si>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</si>
  <si>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</si>
  <si>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</si>
  <si>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</si>
  <si>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</si>
  <si>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</si>
  <si>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</si>
  <si>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</si>
  <si>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</si>
  <si>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</si>
  <si>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</si>
  <si>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</si>
  <si>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</si>
  <si>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</si>
  <si>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</si>
  <si>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</si>
  <si>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</si>
  <si>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</si>
  <si>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</si>
  <si>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</si>
  <si>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</si>
  <si>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</si>
  <si>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</si>
  <si>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</si>
  <si>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</si>
  <si>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</si>
  <si>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</si>
  <si>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</si>
  <si>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</si>
  <si>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</si>
  <si>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</si>
  <si>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</si>
  <si>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</si>
  <si>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</si>
  <si>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</si>
  <si>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</si>
  <si>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</si>
  <si>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</si>
  <si>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</si>
  <si>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</si>
  <si>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</si>
  <si>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</si>
  <si>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</si>
  <si>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</si>
  <si>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</si>
  <si>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</si>
  <si>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</si>
  <si>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</si>
  <si>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</si>
  <si>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</si>
  <si>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</si>
  <si>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</si>
  <si>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</si>
  <si>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</si>
  <si>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</si>
  <si>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</si>
  <si>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</si>
  <si>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</si>
  <si>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</si>
  <si>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</si>
  <si>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</si>
  <si>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</si>
  <si>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</si>
  <si>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</si>
  <si>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</si>
  <si>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</si>
  <si>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</si>
  <si>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</si>
  <si>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</si>
  <si>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</si>
  <si>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</si>
  <si>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</si>
  <si>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</si>
  <si>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</si>
  <si>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</si>
  <si>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</si>
  <si>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</si>
  <si>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</si>
  <si>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</si>
  <si>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</si>
  <si>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</si>
  <si>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</si>
  <si>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</si>
  <si>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</si>
  <si>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</si>
  <si>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</si>
  <si>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</si>
  <si>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</si>
  <si>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</si>
  <si>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</si>
  <si>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</si>
  <si>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</si>
  <si>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</si>
  <si>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</si>
  <si>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</si>
  <si>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</si>
  <si>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</si>
  <si>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</si>
  <si>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</si>
  <si>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</si>
  <si>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</si>
  <si>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</si>
  <si>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</si>
  <si>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</si>
  <si>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</si>
  <si>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</si>
  <si>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</si>
  <si>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</si>
  <si>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</si>
  <si>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</si>
  <si>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</si>
  <si>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</si>
  <si>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</si>
  <si>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</si>
  <si>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</si>
  <si>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</si>
  <si>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</si>
  <si>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</si>
  <si>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</si>
  <si>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</si>
  <si>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</si>
  <si>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</si>
  <si>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</si>
  <si>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</si>
  <si>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</si>
  <si>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</si>
  <si>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</si>
  <si>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</si>
  <si>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</si>
  <si>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</si>
  <si>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</si>
  <si>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</si>
  <si>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</si>
  <si>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</si>
  <si>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</si>
  <si>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</si>
  <si>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</si>
  <si>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</si>
  <si>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</si>
  <si>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</si>
  <si>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</si>
  <si>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</si>
  <si>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</si>
  <si>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</si>
  <si>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</si>
  <si>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</si>
  <si>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</si>
  <si>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</si>
  <si>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</si>
  <si>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</si>
  <si>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</si>
  <si>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</si>
  <si>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</si>
  <si>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</si>
  <si>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</si>
  <si>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</si>
  <si>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</si>
  <si>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</si>
  <si>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</si>
  <si>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</si>
  <si>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</si>
  <si>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</si>
  <si>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</si>
  <si>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</si>
  <si>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</si>
  <si>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</si>
  <si>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</si>
  <si>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</si>
  <si>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</si>
  <si>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</si>
  <si>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</si>
  <si>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</si>
  <si>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</si>
  <si>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</si>
  <si>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</si>
  <si>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</si>
  <si>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</si>
  <si>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</si>
  <si>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</si>
  <si>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</si>
  <si>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</si>
  <si>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</si>
  <si>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</si>
  <si>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</si>
  <si>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</si>
  <si>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</si>
  <si>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</si>
  <si>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</si>
  <si>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</si>
  <si>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</si>
  <si>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</si>
  <si>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</si>
  <si>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</si>
  <si>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</si>
  <si>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</si>
  <si>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</si>
  <si>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</si>
  <si>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</si>
  <si>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</si>
  <si>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</si>
  <si>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</si>
  <si>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</si>
  <si>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</si>
  <si>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</si>
  <si>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</si>
  <si>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</si>
  <si>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</si>
  <si>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</si>
  <si>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</si>
  <si>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</si>
  <si>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</si>
  <si>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</si>
  <si>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</si>
  <si>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</si>
  <si>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</si>
  <si>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</si>
  <si>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</si>
  <si>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</si>
  <si>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</si>
  <si>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</si>
  <si>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</si>
  <si>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</si>
  <si>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</si>
  <si>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</si>
  <si>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</si>
  <si>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</si>
  <si>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</si>
  <si>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</si>
  <si>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</si>
  <si>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</si>
  <si>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</si>
  <si>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</si>
  <si>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</si>
  <si>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</si>
  <si>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</si>
  <si>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</si>
  <si>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</si>
  <si>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</si>
  <si>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</si>
  <si>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</si>
  <si>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</si>
  <si>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</si>
  <si>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</si>
  <si>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</si>
  <si>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</si>
  <si>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</si>
  <si>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</si>
  <si>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</si>
  <si>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</si>
  <si>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</si>
  <si>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</si>
  <si>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</si>
  <si>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</si>
  <si>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</si>
  <si>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</si>
  <si>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</si>
  <si>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</si>
  <si>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</si>
  <si>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</si>
  <si>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</si>
  <si>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</si>
  <si>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</si>
  <si>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</si>
  <si>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</si>
  <si>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</si>
  <si>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</si>
  <si>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</si>
  <si>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</si>
  <si>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</si>
  <si>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</si>
  <si>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</si>
  <si>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</si>
  <si>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</si>
  <si>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</si>
  <si>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</si>
  <si>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</si>
  <si>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</si>
  <si>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</si>
  <si>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</si>
  <si>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</si>
  <si>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</si>
  <si>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</si>
  <si>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</si>
  <si>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</si>
  <si>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</si>
  <si>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</si>
  <si>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</si>
  <si>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</si>
  <si>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</si>
  <si>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</si>
  <si>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</si>
  <si>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</si>
  <si>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</si>
  <si>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</si>
  <si>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</si>
  <si>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</si>
  <si>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</si>
  <si>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</si>
  <si>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</si>
  <si>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</si>
  <si>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</si>
  <si>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</si>
  <si>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</si>
  <si>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</si>
  <si>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</si>
  <si>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</si>
  <si>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</si>
  <si>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</si>
  <si>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</si>
  <si>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</si>
  <si>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</si>
  <si>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</si>
  <si>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</si>
  <si>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</si>
  <si>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</si>
  <si>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</si>
  <si>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</si>
  <si>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</si>
  <si>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</si>
  <si>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</si>
  <si>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</si>
  <si>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</si>
  <si>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</si>
  <si>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</si>
  <si>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</si>
  <si>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</si>
  <si>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</si>
  <si>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</si>
  <si>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</si>
  <si>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</si>
  <si>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</si>
  <si>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</si>
  <si>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</si>
  <si>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</si>
  <si>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</si>
  <si>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</si>
  <si>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</si>
  <si>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</si>
  <si>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</si>
  <si>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</si>
  <si>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</si>
  <si>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</si>
  <si>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</si>
  <si>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</si>
  <si>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</si>
  <si>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</si>
  <si>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</si>
  <si>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</si>
  <si>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</si>
  <si>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</si>
  <si>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</si>
  <si>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</si>
  <si>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</si>
  <si>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</si>
  <si>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</si>
  <si>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</si>
  <si>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</si>
  <si>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</si>
  <si>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</si>
  <si>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</si>
  <si>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</si>
  <si>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</si>
  <si>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</si>
  <si>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</si>
  <si>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</si>
  <si>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</si>
  <si>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</si>
  <si>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</si>
  <si>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</si>
  <si>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</si>
  <si>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</si>
  <si>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</si>
  <si>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</si>
  <si>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</si>
  <si>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</si>
  <si>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</si>
  <si>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</si>
  <si>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</si>
  <si>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</si>
  <si>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</si>
  <si>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</si>
  <si>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</si>
  <si>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</si>
  <si>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</si>
  <si>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</si>
  <si>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</si>
  <si>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</si>
  <si>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</si>
  <si>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</si>
  <si>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</si>
  <si>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</si>
  <si>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</si>
  <si>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</si>
  <si>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</si>
  <si>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</si>
  <si>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</si>
  <si>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</si>
  <si>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</si>
  <si>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</si>
  <si>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</si>
  <si>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</si>
  <si>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</si>
  <si>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</si>
  <si>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</si>
  <si>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</si>
  <si>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</si>
  <si>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</si>
  <si>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</si>
  <si>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</si>
  <si>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</si>
  <si>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</si>
  <si>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</si>
  <si>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</si>
  <si>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</si>
  <si>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</si>
  <si>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</si>
  <si>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</si>
  <si>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</si>
  <si>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</si>
  <si>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</si>
  <si>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</si>
  <si>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</si>
  <si>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</si>
  <si>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</si>
  <si>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</si>
  <si>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</si>
  <si>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</si>
  <si>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</si>
  <si>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</si>
  <si>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</si>
  <si>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</si>
  <si>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</si>
  <si>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</si>
  <si>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</si>
  <si>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</si>
  <si>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</si>
  <si>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</si>
  <si>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</si>
  <si>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</si>
  <si>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</si>
  <si>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</si>
  <si>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</si>
  <si>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</si>
  <si>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</si>
  <si>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</si>
  <si>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</si>
  <si>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</si>
  <si>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</si>
  <si>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</si>
  <si>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</si>
  <si>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</si>
  <si>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</si>
  <si>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</si>
  <si>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</si>
  <si>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</si>
  <si>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</si>
  <si>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</si>
  <si>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</si>
  <si>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</si>
  <si>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</si>
  <si>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</si>
  <si>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</si>
  <si>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</si>
  <si>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</si>
  <si>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</si>
  <si>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</si>
  <si>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</si>
  <si>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</si>
  <si>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</si>
  <si>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</si>
  <si>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</si>
  <si>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</si>
  <si>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</si>
  <si>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</si>
  <si>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</si>
  <si>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</si>
  <si>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</si>
  <si>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</si>
  <si>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</si>
  <si>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</si>
  <si>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</si>
  <si>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</si>
  <si>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</si>
  <si>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</si>
  <si>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</si>
  <si>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</si>
  <si>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</si>
  <si>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</si>
  <si>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</si>
  <si>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</si>
  <si>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</si>
  <si>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</si>
  <si>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</si>
  <si>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</si>
  <si>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</si>
  <si>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</si>
  <si>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</si>
  <si>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</si>
  <si>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</si>
  <si>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</si>
  <si>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</si>
  <si>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</si>
  <si>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</si>
  <si>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</si>
  <si>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</si>
  <si>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</si>
  <si>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</si>
  <si>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</si>
  <si>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</si>
  <si>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</si>
  <si>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</si>
  <si>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</si>
  <si>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</si>
  <si>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</si>
  <si>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</si>
  <si>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</si>
  <si>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</si>
  <si>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</si>
  <si>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</si>
  <si>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</si>
  <si>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</si>
  <si>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</si>
  <si>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</si>
  <si>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</si>
  <si>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</si>
  <si>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</si>
  <si>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</si>
  <si>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</si>
  <si>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</si>
  <si>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</si>
  <si>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</si>
  <si>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</si>
  <si>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</si>
  <si>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</si>
  <si>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</si>
  <si>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</si>
  <si>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</si>
  <si>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</si>
  <si>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</si>
  <si>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</si>
  <si>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</si>
  <si>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</si>
  <si>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</si>
  <si>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</si>
  <si>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</si>
  <si>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</si>
  <si>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</si>
  <si>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</si>
  <si>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</si>
  <si>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</si>
  <si>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</si>
  <si>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</si>
  <si>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</si>
  <si>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</si>
  <si>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</si>
  <si>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</si>
  <si>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</si>
  <si>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</si>
  <si>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</si>
  <si>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</si>
  <si>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</si>
  <si>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</si>
  <si>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</si>
  <si>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</si>
  <si>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</si>
  <si>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</si>
  <si>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</si>
  <si>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</si>
  <si>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</si>
  <si>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</si>
  <si>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</si>
  <si>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</si>
  <si>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</si>
  <si>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</si>
  <si>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</si>
  <si>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</si>
  <si>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</si>
  <si>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</si>
  <si>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</si>
  <si>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</si>
  <si>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</si>
  <si>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</si>
  <si>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</si>
  <si>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</si>
  <si>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</si>
  <si>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</si>
  <si>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</si>
  <si>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</si>
  <si>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</si>
  <si>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</si>
  <si>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</si>
  <si>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</si>
  <si>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</si>
  <si>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</si>
  <si>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</si>
  <si>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</si>
  <si>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</si>
  <si>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</si>
  <si>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</si>
  <si>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</si>
  <si>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</si>
  <si>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</si>
  <si>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</si>
  <si>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</si>
  <si>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</si>
  <si>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</si>
  <si>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</si>
  <si>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</si>
  <si>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</si>
  <si>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</si>
  <si>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</si>
  <si>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</si>
  <si>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</si>
  <si>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</si>
  <si>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</si>
  <si>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</si>
  <si>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</si>
  <si>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</si>
  <si>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</si>
  <si>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</si>
  <si>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</si>
  <si>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</si>
  <si>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</si>
  <si>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</si>
  <si>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</si>
  <si>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</si>
  <si>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</si>
  <si>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</si>
  <si>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</si>
  <si>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</si>
  <si>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</si>
  <si>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</si>
  <si>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</si>
  <si>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</si>
  <si>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</si>
  <si>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</si>
  <si>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</si>
  <si>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</si>
  <si>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</si>
  <si>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</si>
  <si>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</si>
  <si>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</si>
  <si>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</si>
  <si>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</si>
  <si>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</si>
  <si>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</si>
  <si>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</si>
  <si>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</si>
  <si>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</si>
  <si>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</si>
  <si>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</si>
  <si>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</si>
  <si>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</si>
  <si>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</si>
  <si>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</si>
  <si>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</si>
  <si>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</si>
  <si>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</si>
  <si>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</si>
  <si>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</si>
  <si>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</si>
  <si>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</si>
  <si>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</si>
  <si>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</si>
  <si>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</si>
  <si>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</si>
  <si>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</si>
  <si>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</si>
  <si>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</si>
  <si>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</si>
  <si>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</si>
  <si>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</si>
  <si>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</si>
  <si>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</si>
  <si>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</si>
  <si>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</si>
  <si>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</si>
  <si>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</si>
  <si>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</si>
  <si>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</si>
  <si>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</si>
  <si>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</si>
  <si>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</si>
  <si>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</si>
  <si>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</si>
  <si>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</si>
  <si>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</si>
  <si>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</si>
  <si>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</si>
  <si>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</si>
  <si>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</si>
  <si>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</si>
  <si>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</si>
  <si>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</si>
  <si>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</si>
  <si>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</si>
  <si>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</si>
  <si>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</si>
  <si>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</si>
  <si>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</si>
  <si>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</si>
  <si>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</si>
  <si>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</si>
  <si>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</si>
  <si>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</si>
  <si>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</si>
  <si>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</si>
  <si>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</si>
  <si>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</si>
  <si>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</si>
  <si>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</si>
  <si>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</si>
  <si>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</si>
  <si>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</si>
  <si>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</si>
  <si>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</si>
  <si>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</si>
  <si>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</si>
  <si>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</si>
  <si>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</si>
  <si>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</si>
  <si>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</si>
  <si>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</si>
  <si>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</si>
  <si>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</si>
  <si>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</si>
  <si>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</si>
  <si>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</si>
  <si>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</si>
  <si>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</si>
  <si>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</si>
  <si>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</si>
  <si>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</si>
  <si>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</si>
  <si>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</si>
  <si>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</si>
  <si>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</si>
  <si>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</si>
  <si>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</si>
  <si>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</si>
  <si>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</si>
  <si>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</si>
  <si>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</si>
  <si>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</si>
  <si>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</si>
  <si>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</si>
  <si>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</si>
  <si>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</si>
  <si>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</si>
  <si>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</si>
  <si>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</si>
  <si>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</si>
  <si>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</si>
  <si>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</si>
  <si>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</si>
  <si>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</si>
  <si>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</si>
  <si>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</si>
  <si>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</si>
  <si>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</si>
  <si>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</si>
  <si>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</si>
  <si>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</si>
  <si>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</si>
  <si>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</si>
  <si>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</si>
  <si>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</si>
  <si>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</si>
  <si>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</si>
  <si>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</si>
  <si>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</si>
  <si>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</si>
  <si>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</si>
  <si>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</si>
  <si>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</si>
  <si>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</si>
  <si>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</si>
  <si>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</si>
  <si>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</si>
  <si>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</si>
  <si>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</si>
  <si>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</si>
  <si>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</si>
  <si>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</si>
  <si>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</si>
  <si>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</si>
  <si>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</si>
  <si>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</si>
  <si>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</si>
  <si>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</si>
  <si>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</si>
  <si>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</si>
  <si>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</si>
  <si>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</si>
  <si>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</si>
  <si>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</si>
  <si>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</si>
  <si>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</si>
  <si>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</si>
  <si>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</si>
  <si>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</si>
  <si>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</si>
  <si>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</si>
  <si>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</si>
  <si>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</si>
  <si>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</si>
  <si>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</si>
  <si>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</si>
  <si>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</si>
  <si>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</si>
  <si>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</si>
  <si>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</si>
  <si>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</si>
  <si>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</si>
  <si>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</si>
  <si>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</si>
  <si>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</si>
  <si>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</si>
  <si>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</si>
  <si>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</si>
  <si>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</si>
  <si>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</si>
  <si>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</si>
  <si>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</si>
  <si>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</si>
  <si>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</si>
  <si>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</si>
  <si>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</si>
  <si>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</si>
  <si>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</si>
  <si>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</si>
  <si>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</si>
  <si>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</si>
  <si>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</si>
  <si>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</si>
  <si>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</si>
  <si>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</si>
  <si>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</si>
  <si>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</si>
  <si>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</si>
  <si>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</si>
  <si>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</si>
  <si>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</si>
  <si>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</si>
  <si>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</si>
  <si>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</si>
  <si>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</si>
  <si>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</si>
  <si>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</si>
  <si>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</si>
  <si>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</si>
  <si>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</si>
  <si>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</si>
  <si>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</si>
  <si>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</si>
  <si>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</si>
  <si>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</si>
  <si>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</si>
  <si>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</si>
  <si>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</si>
  <si>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</si>
  <si>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</si>
  <si>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</si>
  <si>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</si>
  <si>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</si>
  <si>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</si>
  <si>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</si>
  <si>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</si>
  <si>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</si>
  <si>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</si>
  <si>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</si>
  <si>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</si>
  <si>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</si>
  <si>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</si>
  <si>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</si>
  <si>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</si>
  <si>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</si>
  <si>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</si>
  <si>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</si>
  <si>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</si>
  <si>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</si>
  <si>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</si>
  <si>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</si>
  <si>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</si>
  <si>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</si>
  <si>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</si>
  <si>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</si>
  <si>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</si>
  <si>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</si>
  <si>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</si>
  <si>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</si>
  <si>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</si>
  <si>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</si>
  <si>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</si>
  <si>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</si>
  <si>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</si>
  <si>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</si>
  <si>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</si>
  <si>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</si>
  <si>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</si>
  <si>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</si>
  <si>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</si>
  <si>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</si>
  <si>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</si>
  <si>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</si>
  <si>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</si>
  <si>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</si>
  <si>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</si>
  <si>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</si>
  <si>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</si>
  <si>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</si>
  <si>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</si>
  <si>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</si>
  <si>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</si>
  <si>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</si>
  <si>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</si>
  <si>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</si>
  <si>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</si>
  <si>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</si>
  <si>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</si>
  <si>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</si>
  <si>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</si>
  <si>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</si>
  <si>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</si>
  <si>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</si>
  <si>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</si>
  <si>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</si>
  <si>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</si>
  <si>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</si>
  <si>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</si>
  <si>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</si>
  <si>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</si>
  <si>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</si>
  <si>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</si>
  <si>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</si>
  <si>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</si>
  <si>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</si>
  <si>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</si>
  <si>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</si>
  <si>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</si>
  <si>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</si>
  <si>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</si>
  <si>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</si>
  <si>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</si>
  <si>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</si>
  <si>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</si>
  <si>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</si>
  <si>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</si>
  <si>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</si>
  <si>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</si>
  <si>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</si>
  <si>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</si>
  <si>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</si>
  <si>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</si>
  <si>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</si>
  <si>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</si>
  <si>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</si>
  <si>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</si>
  <si>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</si>
  <si>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</si>
  <si>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</si>
  <si>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</si>
  <si>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</si>
  <si>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</si>
  <si>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</si>
  <si>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</si>
  <si>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</si>
  <si>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</si>
  <si>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</si>
  <si>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</si>
  <si>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</si>
  <si>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</si>
  <si>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</si>
  <si>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</si>
  <si>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</si>
  <si>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</si>
  <si>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</si>
  <si>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</si>
  <si>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</si>
  <si>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</si>
  <si>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</si>
  <si>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</si>
  <si>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</si>
  <si>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</si>
  <si>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</si>
  <si>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</si>
  <si>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</si>
  <si>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</si>
  <si>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</si>
  <si>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</si>
  <si>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</si>
  <si>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</si>
  <si>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</si>
  <si>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</si>
  <si>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</si>
  <si>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</si>
  <si>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</si>
  <si>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</si>
  <si>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</si>
  <si>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</si>
  <si>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</si>
  <si>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</si>
  <si>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</si>
  <si>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</si>
  <si>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</si>
  <si>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</si>
  <si>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</si>
  <si>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</si>
  <si>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</si>
  <si>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</si>
  <si>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</si>
  <si>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</si>
  <si>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</si>
  <si>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</si>
  <si>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</si>
  <si>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</si>
  <si>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</si>
  <si>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</si>
  <si>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</si>
  <si>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</si>
  <si>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</si>
  <si>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</si>
  <si>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</si>
  <si>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</si>
  <si>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</si>
  <si>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</si>
  <si>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</si>
  <si>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</si>
  <si>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</si>
  <si>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</si>
  <si>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</si>
  <si>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</si>
  <si>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</si>
  <si>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</si>
  <si>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</si>
  <si>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</si>
  <si>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</si>
  <si>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</si>
  <si>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</si>
  <si>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</si>
  <si>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</si>
  <si>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</si>
  <si>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</si>
  <si>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</si>
  <si>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</si>
  <si>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</si>
  <si>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</si>
  <si>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</si>
  <si>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</si>
  <si>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</si>
  <si>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</si>
  <si>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</si>
  <si>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</si>
  <si>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</si>
  <si>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</si>
  <si>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</si>
  <si>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</si>
  <si>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</si>
  <si>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</si>
  <si>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</si>
  <si>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</si>
  <si>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</si>
  <si>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</si>
  <si>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</si>
  <si>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</si>
  <si>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</si>
  <si>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</si>
  <si>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</si>
  <si>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</si>
  <si>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</si>
  <si>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</si>
  <si>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</si>
  <si>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</si>
  <si>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</si>
  <si>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</si>
  <si>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</si>
  <si>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</si>
  <si>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</si>
  <si>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</si>
  <si>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</si>
  <si>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</si>
  <si>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</si>
  <si>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</si>
  <si>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</si>
  <si>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</si>
  <si>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</si>
  <si>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</si>
  <si>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</si>
  <si>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</si>
  <si>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</si>
  <si>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</si>
  <si>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</si>
  <si>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</si>
  <si>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</si>
  <si>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</si>
  <si>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</si>
  <si>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</si>
  <si>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</si>
  <si>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</si>
  <si>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</si>
  <si>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</si>
  <si>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</si>
  <si>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</si>
  <si>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</si>
  <si>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</si>
  <si>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</si>
  <si>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</si>
  <si>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</si>
  <si>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</si>
  <si>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</si>
  <si>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</si>
  <si>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</si>
  <si>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</si>
  <si>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</si>
  <si>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</si>
  <si>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</si>
  <si>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</si>
  <si>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</si>
  <si>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</si>
  <si>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</si>
  <si>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</si>
  <si>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</si>
  <si>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</si>
  <si>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</si>
  <si>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</si>
  <si>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</si>
  <si>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</si>
  <si>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</si>
  <si>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</si>
  <si>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</si>
  <si>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</si>
  <si>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</si>
  <si>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</si>
  <si>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</si>
  <si>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</si>
  <si>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</si>
  <si>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</si>
  <si>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</si>
  <si>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</si>
  <si>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</si>
  <si>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</si>
  <si>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</si>
  <si>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</si>
  <si>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</si>
  <si>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</si>
  <si>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</si>
  <si>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</si>
  <si>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</si>
  <si>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</si>
  <si>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</si>
  <si>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</si>
  <si>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</si>
  <si>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</si>
  <si>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</si>
  <si>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</si>
  <si>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</si>
  <si>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</si>
  <si>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</si>
  <si>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</si>
  <si>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</si>
  <si>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</si>
  <si>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</si>
  <si>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</si>
  <si>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</si>
  <si>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</si>
  <si>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</si>
  <si>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</si>
  <si>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</si>
  <si>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</si>
  <si>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</si>
  <si>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</si>
  <si>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</si>
  <si>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</si>
  <si>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</si>
  <si>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</si>
  <si>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</si>
  <si>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</si>
  <si>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</si>
  <si>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</si>
  <si>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</si>
  <si>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</si>
  <si>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</si>
  <si>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</si>
  <si>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</si>
  <si>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</si>
  <si>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</si>
  <si>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</si>
  <si>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</si>
  <si>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</si>
  <si>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</si>
  <si>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</si>
  <si>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</si>
  <si>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</si>
  <si>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</si>
  <si>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</si>
  <si>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</si>
  <si>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</si>
  <si>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</si>
  <si>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</si>
  <si>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</si>
  <si>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</si>
  <si>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</si>
  <si>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</si>
  <si>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</si>
  <si>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</si>
  <si>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</si>
  <si>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</si>
  <si>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</si>
  <si>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</si>
  <si>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</si>
  <si>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</si>
  <si>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</si>
  <si>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</si>
  <si>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</si>
  <si>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</si>
  <si>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</si>
  <si>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</si>
  <si>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</si>
  <si>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</si>
  <si>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</si>
  <si>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</si>
  <si>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</si>
  <si>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</si>
  <si>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</si>
  <si>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</si>
  <si>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</si>
  <si>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</si>
  <si>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</si>
  <si>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</si>
  <si>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</si>
  <si>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</si>
  <si>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</si>
  <si>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</si>
  <si>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</si>
  <si>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</si>
  <si>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</si>
  <si>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</si>
  <si>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</si>
  <si>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</si>
  <si>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</si>
  <si>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</si>
  <si>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</si>
  <si>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</si>
  <si>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</si>
  <si>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</si>
  <si>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</si>
  <si>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</si>
  <si>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</si>
  <si>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</si>
  <si>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</si>
  <si>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</si>
  <si>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</si>
  <si>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</si>
  <si>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</si>
  <si>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</si>
  <si>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</si>
  <si>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</si>
  <si>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</si>
  <si>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</si>
  <si>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</si>
  <si>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</si>
  <si>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</si>
  <si>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</si>
  <si>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</si>
  <si>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</si>
  <si>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</si>
  <si>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</si>
  <si>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</si>
  <si>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</si>
  <si>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</si>
  <si>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</si>
  <si>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</si>
  <si>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</si>
  <si>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</si>
  <si>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</si>
  <si>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</si>
  <si>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</si>
  <si>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</si>
  <si>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</si>
  <si>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</si>
  <si>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</si>
  <si>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</si>
  <si>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</si>
  <si>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</si>
  <si>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</si>
  <si>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</si>
  <si>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</si>
  <si>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</si>
  <si>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</si>
  <si>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</si>
  <si>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</si>
  <si>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</si>
  <si>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</si>
  <si>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</si>
  <si>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</si>
  <si>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</si>
  <si>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</si>
  <si>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</si>
  <si>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</si>
  <si>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</si>
  <si>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</si>
  <si>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</si>
  <si>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</si>
  <si>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</si>
  <si>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</si>
  <si>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</si>
  <si>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</si>
  <si>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</si>
  <si>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</si>
  <si>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</si>
  <si>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</si>
  <si>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</si>
  <si>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</si>
  <si>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</si>
  <si>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</si>
  <si>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</si>
  <si>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</si>
  <si>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</si>
  <si>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</si>
  <si>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</si>
  <si>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</si>
  <si>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</si>
  <si>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</si>
  <si>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</si>
  <si>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</si>
  <si>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</si>
  <si>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</si>
  <si>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</si>
  <si>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</si>
  <si>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</si>
  <si>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</si>
  <si>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</si>
  <si>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</si>
  <si>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</si>
  <si>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</si>
  <si>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</si>
  <si>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</si>
  <si>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</si>
  <si>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</si>
  <si>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</si>
  <si>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</si>
  <si>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</si>
  <si>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</si>
  <si>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</si>
  <si>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</si>
  <si>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</si>
  <si>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</si>
  <si>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</si>
  <si>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</si>
  <si>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</si>
  <si>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</si>
  <si>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</si>
  <si>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</si>
  <si>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</si>
  <si>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</si>
  <si>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</si>
  <si>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</si>
  <si>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</si>
  <si>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</si>
  <si>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</si>
  <si>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</si>
  <si>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</si>
  <si>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</si>
  <si>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</si>
  <si>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</si>
  <si>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</si>
  <si>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</si>
  <si>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</si>
  <si>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</si>
  <si>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</si>
  <si>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</si>
  <si>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</si>
  <si>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</si>
  <si>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</si>
  <si>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</si>
  <si>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</si>
  <si>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</si>
  <si>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</si>
  <si>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</si>
  <si>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</si>
  <si>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</si>
  <si>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</si>
  <si>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</si>
  <si>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</si>
  <si>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</si>
  <si>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</si>
  <si>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</si>
  <si>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</si>
  <si>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</si>
  <si>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</si>
  <si>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</si>
  <si>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</si>
  <si>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</si>
  <si>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</si>
  <si>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</si>
  <si>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</si>
  <si>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</si>
  <si>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</si>
  <si>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</si>
  <si>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</si>
  <si>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</si>
  <si>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</si>
  <si>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</si>
  <si>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</si>
  <si>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</si>
  <si>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</si>
  <si>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</si>
  <si>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</si>
  <si>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</si>
  <si>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</si>
  <si>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</si>
  <si>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</si>
  <si>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</si>
  <si>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</si>
  <si>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</si>
  <si>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</si>
  <si>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</si>
  <si>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</si>
  <si>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</si>
  <si>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</si>
  <si>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</si>
  <si>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</si>
  <si>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</si>
  <si>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</si>
  <si>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</si>
  <si>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</si>
  <si>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</si>
  <si>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</si>
  <si>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</si>
  <si>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</si>
  <si>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</si>
  <si>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</si>
  <si>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</si>
  <si>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</si>
  <si>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</si>
  <si>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</si>
  <si>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</si>
  <si>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</si>
  <si>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</si>
  <si>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</si>
  <si>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</si>
  <si>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</si>
  <si>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</si>
  <si>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</si>
  <si>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</si>
  <si>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</si>
  <si>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</si>
  <si>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</si>
  <si>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</si>
  <si>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</si>
  <si>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</si>
  <si>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</si>
  <si>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</si>
  <si>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</si>
  <si>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</si>
  <si>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</si>
  <si>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</si>
  <si>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</si>
  <si>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</si>
  <si>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</si>
  <si>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</si>
  <si>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</si>
  <si>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</si>
  <si>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</si>
  <si>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</si>
  <si>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</si>
  <si>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</si>
  <si>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</si>
  <si>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</si>
  <si>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</si>
  <si>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</si>
  <si>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</si>
  <si>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</si>
  <si>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</si>
  <si>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</si>
  <si>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</si>
  <si>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</si>
  <si>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</si>
  <si>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</si>
  <si>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</si>
  <si>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</si>
  <si>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</si>
  <si>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</si>
  <si>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</si>
  <si>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</si>
  <si>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</si>
  <si>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</si>
  <si>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</si>
  <si>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</si>
  <si>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</si>
  <si>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</si>
  <si>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</si>
  <si>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</si>
  <si>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</si>
  <si>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</si>
  <si>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</si>
  <si>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</si>
  <si>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</si>
  <si>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</si>
  <si>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</si>
  <si>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</si>
  <si>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</si>
  <si>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</si>
  <si>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</si>
  <si>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</si>
  <si>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</si>
  <si>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</si>
  <si>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</si>
  <si>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</si>
  <si>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</si>
  <si>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</si>
  <si>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</si>
  <si>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</si>
  <si>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</si>
  <si>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</si>
  <si>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</si>
  <si>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</si>
  <si>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</si>
  <si>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</si>
  <si>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</si>
  <si>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</si>
  <si>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</si>
  <si>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</si>
  <si>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</si>
  <si>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</si>
  <si>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</si>
  <si>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</si>
  <si>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</si>
  <si>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</si>
  <si>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</si>
  <si>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</si>
  <si>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</si>
  <si>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</si>
  <si>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</si>
  <si>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</si>
  <si>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</si>
  <si>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</si>
  <si>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</si>
  <si>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</si>
  <si>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</si>
  <si>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</si>
  <si>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</si>
  <si>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</si>
  <si>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</si>
  <si>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</si>
  <si>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</si>
  <si>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</si>
  <si>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</si>
  <si>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</si>
  <si>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</si>
  <si>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</si>
  <si>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</si>
  <si>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</si>
  <si>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</si>
  <si>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</si>
  <si>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</si>
  <si>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</si>
  <si>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</si>
  <si>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</si>
  <si>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</si>
  <si>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</si>
  <si>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</si>
  <si>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</si>
  <si>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</si>
  <si>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</si>
  <si>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</si>
  <si>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</si>
  <si>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</si>
  <si>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</si>
  <si>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</si>
  <si>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</si>
  <si>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</si>
  <si>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</si>
  <si>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</si>
  <si>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</si>
  <si>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</si>
  <si>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</si>
  <si>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</si>
  <si>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</si>
  <si>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</si>
  <si>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</si>
  <si>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</si>
  <si>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</si>
  <si>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</si>
  <si>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</si>
  <si>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</si>
  <si>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</si>
  <si>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</si>
  <si>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</si>
  <si>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</si>
  <si>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</si>
  <si>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</si>
  <si>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</si>
  <si>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</si>
  <si>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</si>
  <si>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</si>
  <si>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</si>
  <si>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</si>
  <si>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</si>
  <si>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</si>
  <si>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</si>
  <si>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</si>
  <si>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</si>
  <si>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</si>
  <si>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</si>
  <si>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</si>
  <si>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</si>
  <si>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</si>
  <si>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</si>
  <si>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</si>
  <si>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</si>
  <si>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</si>
  <si>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</si>
  <si>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</si>
  <si>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</si>
  <si>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</si>
  <si>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</si>
  <si>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</si>
  <si>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</si>
  <si>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</si>
  <si>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</si>
  <si>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</si>
  <si>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</si>
  <si>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</si>
  <si>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</si>
  <si>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</si>
  <si>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</si>
  <si>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</si>
  <si>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</si>
  <si>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</si>
  <si>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</si>
  <si>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</si>
  <si>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</si>
  <si>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</si>
  <si>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</si>
  <si>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</si>
  <si>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</si>
  <si>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</si>
  <si>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</si>
  <si>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</si>
  <si>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</si>
  <si>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</si>
  <si>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</si>
  <si>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</si>
  <si>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</si>
  <si>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</si>
  <si>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</si>
  <si>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</si>
  <si>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</si>
  <si>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</si>
  <si>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</si>
  <si>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</si>
  <si>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</si>
  <si>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</si>
  <si>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</si>
  <si>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</si>
  <si>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</si>
  <si>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</si>
  <si>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</si>
  <si>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</si>
  <si>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</si>
  <si>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</si>
  <si>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</si>
  <si>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</si>
  <si>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</si>
  <si>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</si>
  <si>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</si>
  <si>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</si>
  <si>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</si>
  <si>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</si>
  <si>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</si>
  <si>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</si>
  <si>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</si>
  <si>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</si>
  <si>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</si>
  <si>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</si>
  <si>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</si>
  <si>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</si>
  <si>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</si>
  <si>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</si>
  <si>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</si>
  <si>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</si>
  <si>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</si>
  <si>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</si>
  <si>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</si>
  <si>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</si>
  <si>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</si>
  <si>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</si>
  <si>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</si>
  <si>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</si>
  <si>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</si>
  <si>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</si>
  <si>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</si>
  <si>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</si>
  <si>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</si>
  <si>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</si>
  <si>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</si>
  <si>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</si>
  <si>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</si>
  <si>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</si>
  <si>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</si>
  <si>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</si>
  <si>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</si>
  <si>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</si>
  <si>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</si>
  <si>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</si>
  <si>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</si>
  <si>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</si>
  <si>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</si>
  <si>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</si>
  <si>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</si>
  <si>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</si>
  <si>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</si>
  <si>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</si>
  <si>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</si>
  <si>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</si>
  <si>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</si>
  <si>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</si>
  <si>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</si>
  <si>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</si>
  <si>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</si>
  <si>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</si>
  <si>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</si>
  <si>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</si>
  <si>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</si>
  <si>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</si>
  <si>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</si>
  <si>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</si>
  <si>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</si>
  <si>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</si>
  <si>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</si>
  <si>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</si>
  <si>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</si>
  <si>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</si>
  <si>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</si>
  <si>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</si>
  <si>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</si>
  <si>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</si>
  <si>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</si>
  <si>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</si>
  <si>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</si>
  <si>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</si>
  <si>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</si>
  <si>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</si>
  <si>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</si>
  <si>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</si>
  <si>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</si>
  <si>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</si>
  <si>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</si>
  <si>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</si>
  <si>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</si>
  <si>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</si>
  <si>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</si>
  <si>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</si>
  <si>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</si>
  <si>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</si>
  <si>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</si>
  <si>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</si>
  <si>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</si>
  <si>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</si>
  <si>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</si>
  <si>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</si>
  <si>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</si>
  <si>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</si>
  <si>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</si>
  <si>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</si>
  <si>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</si>
  <si>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</si>
  <si>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</si>
  <si>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</si>
  <si>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</si>
  <si>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</si>
  <si>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</si>
  <si>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</si>
  <si>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</si>
  <si>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</si>
  <si>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</si>
  <si>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</si>
  <si>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</si>
  <si>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</si>
  <si>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</si>
  <si>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</si>
  <si>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</si>
  <si>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</si>
  <si>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</si>
  <si>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</si>
  <si>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</si>
  <si>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</si>
  <si>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</si>
  <si>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</si>
  <si>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</si>
  <si>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</si>
  <si>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</si>
  <si>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</si>
  <si>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</si>
  <si>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</si>
  <si>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</si>
  <si>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</si>
  <si>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</si>
  <si>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</si>
  <si>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</si>
  <si>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</si>
  <si>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</si>
  <si>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</si>
  <si>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</si>
  <si>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</si>
  <si>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</si>
  <si>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</si>
  <si>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</si>
  <si>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</si>
  <si>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</si>
  <si>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</si>
  <si>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</si>
  <si>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</si>
  <si>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</si>
  <si>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</si>
  <si>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</si>
  <si>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</si>
  <si>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</si>
  <si>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</si>
  <si>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</si>
  <si>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</si>
  <si>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</si>
  <si>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</si>
  <si>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</si>
  <si>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</si>
  <si>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</si>
  <si>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</si>
  <si>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</si>
  <si>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</si>
  <si>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</si>
  <si>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</si>
  <si>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</si>
  <si>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</si>
  <si>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</si>
  <si>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</si>
  <si>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</si>
  <si>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</si>
  <si>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</si>
  <si>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</si>
  <si>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</si>
  <si>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</si>
  <si>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</si>
  <si>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</si>
  <si>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</si>
  <si>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</si>
  <si>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</si>
  <si>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</si>
  <si>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</si>
  <si>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</si>
  <si>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</si>
  <si>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</si>
  <si>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</si>
  <si>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</si>
  <si>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</si>
  <si>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</si>
  <si>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</si>
  <si>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</si>
  <si>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</si>
  <si>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</si>
  <si>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</si>
  <si>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</si>
  <si>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</si>
  <si>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</si>
  <si>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</si>
  <si>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</si>
  <si>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</si>
  <si>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</si>
  <si>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</si>
  <si>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</si>
  <si>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</si>
  <si>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</si>
  <si>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</si>
  <si>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</si>
  <si>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</si>
  <si>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</si>
  <si>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</si>
  <si>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</si>
  <si>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</si>
  <si>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</si>
  <si>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</si>
  <si>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</si>
  <si>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</si>
  <si>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</si>
  <si>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</si>
  <si>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</si>
  <si>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</si>
  <si>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</si>
  <si>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</si>
  <si>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</si>
  <si>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</si>
  <si>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</si>
  <si>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</si>
  <si>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</si>
  <si>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</si>
  <si>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</si>
  <si>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</si>
  <si>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</si>
  <si>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</si>
  <si>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</si>
  <si>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</si>
  <si>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</si>
  <si>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</si>
  <si>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</si>
  <si>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</si>
  <si>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</si>
  <si>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</si>
  <si>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</si>
  <si>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</si>
  <si>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</si>
  <si>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</si>
  <si>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</si>
  <si>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</si>
  <si>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</si>
  <si>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</si>
  <si>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</si>
  <si>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</si>
  <si>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</si>
  <si>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</si>
  <si>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</si>
  <si>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</si>
  <si>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</si>
  <si>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</si>
  <si>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</si>
  <si>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</si>
  <si>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</si>
  <si>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</si>
  <si>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</si>
  <si>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</si>
  <si>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</si>
  <si>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</si>
  <si>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</si>
  <si>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</si>
  <si>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</si>
  <si>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</si>
  <si>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</si>
  <si>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</si>
  <si>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</si>
  <si>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</si>
  <si>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</si>
  <si>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</si>
  <si>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</si>
  <si>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</si>
  <si>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</si>
  <si>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</si>
  <si>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</si>
  <si>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</si>
  <si>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</si>
  <si>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</si>
  <si>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</si>
  <si>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</si>
  <si>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</si>
  <si>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</si>
  <si>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</si>
  <si>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</si>
  <si>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</si>
  <si>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</si>
  <si>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</si>
  <si>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</si>
  <si>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</si>
  <si>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</si>
  <si>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</si>
  <si>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</si>
  <si>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</si>
  <si>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</si>
  <si>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</si>
  <si>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</si>
  <si>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</si>
  <si>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</si>
  <si>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</si>
  <si>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</si>
  <si>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</si>
  <si>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</si>
  <si>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</si>
  <si>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</si>
  <si>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</si>
  <si>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</si>
  <si>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</si>
  <si>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</si>
  <si>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</si>
  <si>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</si>
  <si>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</si>
  <si>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</si>
  <si>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</si>
  <si>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</si>
  <si>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</si>
  <si>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</si>
  <si>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</si>
  <si>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</si>
  <si>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</si>
  <si>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</si>
  <si>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</si>
  <si>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</si>
  <si>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</si>
  <si>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</si>
  <si>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</si>
  <si>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</si>
  <si>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</si>
  <si>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</si>
  <si>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</si>
  <si>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</si>
  <si>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</si>
  <si>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</si>
  <si>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</si>
  <si>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</si>
  <si>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</si>
  <si>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</si>
  <si>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</si>
  <si>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</si>
  <si>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</si>
  <si>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</si>
  <si>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</si>
  <si>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</si>
  <si>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</si>
  <si>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</si>
  <si>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</si>
  <si>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</si>
  <si>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</si>
  <si>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</si>
  <si>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</si>
  <si>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</si>
  <si>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</si>
  <si>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</si>
  <si>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</si>
  <si>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</si>
  <si>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</si>
  <si>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</si>
  <si>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</si>
  <si>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</si>
  <si>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</si>
  <si>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</si>
  <si>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</si>
  <si>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</si>
  <si>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</si>
  <si>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</si>
  <si>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</si>
  <si>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</si>
  <si>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</si>
  <si>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</si>
  <si>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</si>
  <si>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</si>
  <si>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</si>
  <si>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</si>
  <si>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</si>
  <si>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</si>
  <si>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</si>
  <si>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</si>
  <si>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</si>
  <si>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</si>
  <si>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</si>
  <si>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</si>
  <si>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</si>
  <si>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</si>
  <si>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</si>
  <si>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</si>
  <si>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</si>
  <si>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</si>
  <si>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</si>
  <si>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</si>
  <si>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</si>
  <si>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</si>
  <si>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</si>
  <si>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</si>
  <si>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</si>
  <si>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</si>
  <si>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</si>
  <si>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</si>
  <si>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</si>
  <si>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</si>
  <si>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</si>
  <si>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</si>
  <si>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</si>
  <si>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</si>
  <si>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</si>
  <si>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</si>
  <si>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</si>
  <si>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</si>
  <si>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</si>
  <si>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</si>
  <si>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</si>
  <si>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</si>
  <si>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</si>
  <si>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</si>
  <si>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</si>
  <si>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</si>
  <si>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</si>
  <si>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</si>
  <si>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</si>
  <si>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</si>
  <si>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</si>
  <si>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</si>
  <si>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</si>
  <si>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</si>
  <si>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</si>
  <si>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</si>
  <si>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</si>
  <si>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</si>
  <si>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</si>
  <si>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</si>
  <si>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</si>
  <si>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</si>
  <si>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</si>
  <si>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</si>
  <si>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</si>
  <si>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</si>
  <si>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</si>
  <si>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</si>
  <si>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</si>
  <si>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</si>
  <si>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</si>
  <si>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</si>
  <si>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</si>
  <si>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</si>
  <si>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</si>
  <si>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</si>
  <si>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</si>
  <si>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</si>
  <si>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</si>
  <si>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</si>
  <si>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</si>
  <si>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</si>
  <si>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</si>
  <si>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</si>
  <si>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</si>
  <si>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</si>
  <si>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</si>
  <si>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</si>
  <si>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</si>
  <si>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</si>
  <si>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</si>
  <si>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</si>
  <si>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</si>
  <si>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</si>
  <si>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</si>
  <si>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</si>
  <si>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</si>
  <si>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</si>
  <si>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</si>
  <si>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</si>
  <si>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</si>
  <si>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</si>
  <si>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</si>
  <si>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</si>
  <si>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</si>
  <si>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</si>
  <si>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</si>
  <si>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</si>
  <si>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</si>
  <si>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</si>
  <si>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</si>
  <si>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</si>
  <si>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</si>
  <si>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</si>
  <si>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</si>
  <si>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</si>
  <si>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</si>
  <si>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</si>
  <si>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</si>
  <si>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</si>
  <si>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</si>
  <si>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</si>
  <si>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</si>
  <si>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</si>
  <si>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</si>
  <si>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</si>
  <si>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</si>
  <si>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</si>
  <si>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</si>
  <si>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</si>
  <si>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</si>
  <si>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</si>
  <si>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</si>
  <si>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</si>
  <si>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</si>
  <si>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</si>
  <si>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</si>
  <si>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</si>
  <si>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</si>
  <si>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</si>
  <si>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</si>
  <si>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</si>
  <si>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</si>
  <si>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</si>
  <si>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</si>
  <si>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</si>
  <si>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</si>
  <si>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</si>
  <si>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</si>
  <si>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</si>
  <si>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</si>
  <si>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</si>
  <si>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</si>
  <si>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</si>
  <si>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</si>
  <si>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</si>
  <si>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</si>
  <si>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</si>
  <si>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</si>
  <si>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</si>
  <si>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</si>
  <si>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</si>
  <si>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</si>
  <si>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</si>
  <si>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</si>
  <si>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</si>
  <si>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</si>
  <si>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</si>
  <si>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</si>
  <si>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</si>
  <si>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</si>
  <si>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</si>
  <si>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</si>
  <si>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</si>
  <si>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</si>
  <si>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</si>
  <si>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</si>
  <si>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</si>
  <si>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</si>
  <si>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</si>
  <si>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</si>
  <si>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</si>
  <si>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</si>
  <si>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</si>
  <si>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</si>
  <si>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</si>
  <si>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</si>
  <si>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</si>
  <si>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</si>
  <si>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</si>
  <si>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</si>
  <si>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</si>
  <si>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</si>
  <si>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</si>
  <si>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</si>
  <si>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</si>
  <si>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</si>
  <si>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</si>
  <si>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</si>
  <si>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</si>
  <si>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</si>
  <si>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</si>
  <si>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</si>
  <si>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</si>
  <si>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</si>
  <si>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</si>
  <si>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</si>
  <si>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</si>
  <si>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</si>
  <si>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</si>
  <si>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</si>
  <si>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</si>
  <si>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</si>
  <si>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</si>
  <si>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</si>
  <si>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</si>
  <si>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</si>
  <si>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</si>
  <si>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</si>
  <si>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</si>
  <si>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</si>
  <si>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</si>
  <si>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</si>
  <si>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</si>
  <si>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</si>
  <si>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</si>
  <si>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</si>
  <si>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</si>
  <si>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</si>
  <si>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</si>
  <si>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</si>
  <si>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</si>
  <si>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</si>
  <si>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</si>
  <si>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</si>
  <si>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</si>
  <si>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</si>
  <si>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</si>
  <si>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</si>
  <si>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</si>
  <si>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</si>
  <si>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</si>
  <si>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</si>
  <si>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</si>
  <si>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</si>
  <si>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</si>
  <si>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</si>
  <si>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</si>
  <si>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</si>
  <si>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</si>
  <si>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</si>
  <si>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</si>
  <si>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</si>
  <si>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</si>
  <si>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</si>
  <si>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</si>
  <si>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</si>
  <si>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</si>
  <si>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</si>
  <si>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</si>
  <si>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</si>
  <si>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</si>
  <si>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</si>
  <si>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</si>
  <si>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</si>
  <si>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</si>
  <si>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</si>
  <si>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</si>
  <si>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</si>
  <si>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</si>
  <si>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</si>
  <si>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</si>
  <si>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</si>
  <si>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</si>
  <si>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</si>
  <si>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</si>
  <si>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</si>
  <si>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</si>
  <si>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</si>
  <si>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</si>
  <si>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</si>
  <si>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</si>
  <si>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</si>
  <si>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</si>
  <si>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</si>
  <si>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</si>
  <si>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</si>
  <si>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</si>
  <si>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</si>
  <si>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</si>
  <si>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</si>
  <si>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</si>
  <si>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</si>
  <si>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</si>
  <si>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</si>
  <si>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</si>
  <si>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</si>
  <si>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</si>
  <si>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</si>
  <si>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</si>
  <si>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</si>
  <si>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</si>
  <si>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</si>
  <si>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</si>
  <si>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</si>
  <si>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</si>
  <si>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</si>
  <si>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</si>
  <si>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</si>
  <si>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</si>
  <si>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</si>
  <si>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</si>
  <si>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</si>
  <si>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</si>
  <si>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</si>
  <si>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</si>
  <si>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</si>
  <si>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</si>
  <si>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</si>
  <si>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</si>
  <si>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</si>
  <si>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</si>
  <si>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</si>
  <si>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</si>
  <si>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</si>
  <si>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</si>
  <si>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</si>
  <si>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</si>
  <si>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</si>
  <si>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</si>
  <si>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</si>
  <si>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</si>
  <si>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</si>
  <si>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</si>
  <si>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</si>
  <si>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</si>
  <si>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</si>
  <si>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</si>
  <si>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</si>
  <si>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</si>
  <si>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</si>
  <si>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</si>
  <si>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</si>
  <si>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</si>
  <si>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</si>
  <si>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</si>
  <si>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</si>
  <si>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</si>
  <si>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</si>
  <si>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</si>
  <si>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</si>
  <si>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</si>
  <si>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</si>
  <si>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</si>
  <si>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</si>
  <si>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</si>
  <si>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</si>
  <si>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</si>
  <si>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</si>
  <si>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</si>
  <si>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</si>
  <si>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</si>
  <si>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</si>
  <si>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</si>
  <si>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</si>
  <si>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</si>
  <si>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</si>
  <si>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</si>
  <si>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</si>
  <si>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</si>
  <si>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</si>
  <si>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</si>
  <si>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</si>
  <si>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</si>
  <si>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</si>
  <si>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</si>
  <si>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</si>
  <si>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</si>
  <si>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</si>
  <si>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</si>
  <si>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</si>
  <si>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</si>
  <si>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</si>
  <si>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</si>
  <si>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</si>
  <si>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</si>
  <si>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</si>
  <si>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</si>
  <si>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</si>
  <si>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</si>
  <si>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</si>
  <si>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</si>
  <si>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</si>
  <si>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</si>
  <si>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</si>
  <si>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</si>
  <si>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</si>
  <si>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</si>
  <si>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</si>
  <si>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</si>
  <si>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</si>
  <si>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</si>
  <si>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</si>
  <si>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</si>
  <si>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</si>
  <si>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</si>
  <si>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</si>
  <si>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</si>
  <si>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</si>
  <si>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</si>
  <si>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</si>
  <si>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</si>
  <si>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</si>
  <si>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</si>
  <si>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</si>
  <si>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</si>
  <si>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</si>
  <si>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</si>
  <si>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</si>
  <si>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</si>
  <si>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</si>
  <si>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</si>
  <si>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</si>
  <si>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</si>
  <si>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</si>
  <si>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</si>
  <si>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</si>
  <si>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</si>
  <si>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</si>
  <si>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</si>
  <si>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</si>
  <si>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</si>
  <si>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</si>
  <si>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</si>
  <si>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</si>
  <si>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</si>
  <si>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</si>
  <si>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</si>
  <si>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</si>
  <si>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</si>
  <si>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</si>
  <si>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</si>
  <si>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</si>
  <si>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</si>
  <si>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</si>
  <si>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</si>
  <si>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</si>
  <si>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</si>
  <si>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</si>
  <si>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</si>
  <si>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</si>
  <si>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</si>
  <si>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</si>
  <si>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</si>
  <si>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</si>
  <si>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</si>
  <si>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</si>
  <si>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</si>
  <si>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</si>
  <si>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</si>
  <si>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</si>
  <si>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</si>
  <si>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</si>
  <si>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</si>
  <si>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</si>
  <si>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</si>
  <si>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</si>
  <si>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</si>
  <si>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</si>
  <si>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</si>
  <si>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</si>
  <si>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</si>
  <si>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</si>
  <si>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</si>
  <si>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</si>
  <si>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</si>
  <si>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</si>
  <si>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</si>
  <si>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</si>
  <si>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</si>
  <si>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</si>
  <si>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</si>
  <si>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</si>
  <si>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</si>
  <si>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</si>
  <si>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</si>
  <si>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</si>
  <si>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</si>
  <si>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</si>
  <si>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</si>
  <si>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</si>
  <si>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</si>
  <si>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</si>
  <si>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</si>
  <si>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</si>
  <si>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</si>
  <si>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</si>
  <si>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</si>
  <si>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</si>
  <si>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</si>
  <si>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</si>
  <si>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</si>
  <si>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</si>
  <si>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</si>
  <si>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</si>
  <si>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</si>
  <si>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</si>
  <si>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</si>
  <si>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</si>
  <si>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</si>
  <si>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</si>
  <si>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</si>
  <si>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</si>
  <si>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</si>
  <si>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</si>
  <si>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</si>
  <si>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</si>
  <si>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</si>
  <si>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</si>
  <si>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</si>
  <si>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</si>
  <si>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</si>
  <si>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</si>
  <si>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</si>
  <si>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</si>
  <si>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</si>
  <si>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</si>
  <si>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</si>
  <si>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</si>
  <si>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</si>
  <si>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</si>
  <si>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</si>
  <si>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</si>
  <si>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</si>
  <si>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</si>
  <si>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</si>
  <si>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</si>
  <si>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</si>
  <si>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</si>
  <si>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</si>
  <si>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</si>
  <si>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</si>
  <si>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</si>
  <si>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</si>
  <si>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</si>
  <si>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</si>
  <si>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</si>
  <si>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</si>
  <si>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</si>
  <si>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</si>
  <si>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</si>
  <si>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</si>
  <si>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</si>
  <si>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</si>
  <si>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</si>
  <si>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</si>
  <si>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</si>
  <si>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</si>
  <si>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</si>
  <si>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</si>
  <si>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</si>
  <si>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</si>
  <si>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</si>
  <si>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</si>
  <si>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</si>
  <si>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</si>
  <si>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</si>
  <si>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</si>
  <si>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</si>
  <si>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</si>
  <si>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</si>
  <si>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</si>
  <si>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</si>
  <si>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</si>
  <si>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</si>
  <si>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</si>
  <si>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</si>
  <si>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</si>
  <si>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</si>
  <si>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</si>
  <si>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</si>
  <si>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</si>
  <si>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</si>
  <si>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</si>
  <si>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</si>
  <si>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</si>
  <si>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</si>
  <si>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</si>
  <si>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</si>
  <si>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</si>
  <si>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</si>
  <si>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</si>
  <si>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</si>
  <si>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</si>
  <si>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</si>
  <si>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</si>
  <si>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</si>
  <si>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</si>
  <si>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</si>
  <si>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</si>
  <si>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</si>
  <si>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</si>
  <si>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</si>
  <si>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</si>
  <si>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</si>
  <si>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</si>
  <si>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</si>
  <si>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</si>
  <si>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</si>
  <si>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</si>
  <si>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</si>
  <si>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</si>
  <si>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</si>
  <si>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</si>
  <si>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</si>
  <si>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</si>
  <si>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</si>
  <si>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</si>
  <si>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</si>
  <si>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</si>
  <si>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</si>
  <si>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</si>
  <si>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</si>
  <si>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</si>
  <si>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</si>
  <si>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</si>
  <si>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</si>
  <si>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</si>
  <si>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</si>
  <si>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</si>
  <si>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</si>
  <si>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</si>
  <si>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</si>
  <si>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</si>
  <si>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</si>
  <si>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</si>
  <si>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</si>
  <si>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</si>
  <si>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</si>
  <si>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</si>
  <si>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</si>
  <si>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</si>
  <si>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</si>
  <si>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</si>
  <si>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</si>
  <si>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</si>
  <si>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</si>
  <si>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</si>
  <si>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</si>
  <si>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</si>
  <si>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</si>
  <si>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</si>
  <si>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</si>
  <si>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</si>
  <si>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</si>
  <si>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</si>
  <si>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</si>
  <si>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</si>
  <si>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</si>
  <si>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</si>
  <si>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</si>
  <si>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</si>
  <si>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</si>
  <si>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</si>
  <si>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</si>
  <si>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</si>
  <si>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</si>
  <si>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</si>
  <si>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</si>
  <si>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</si>
  <si>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</si>
  <si>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</si>
  <si>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</si>
  <si>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</si>
  <si>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</si>
  <si>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</si>
  <si>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</si>
  <si>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</si>
  <si>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</si>
  <si>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</si>
  <si>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</si>
  <si>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</si>
  <si>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</si>
  <si>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</si>
  <si>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</si>
  <si>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</si>
  <si>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</si>
  <si>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</si>
  <si>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</si>
  <si>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</si>
  <si>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</si>
  <si>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</si>
  <si>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</si>
  <si>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</si>
  <si>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</si>
  <si>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</si>
  <si>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</si>
  <si>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</si>
  <si>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</si>
  <si>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</si>
  <si>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</si>
  <si>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</si>
  <si>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</si>
  <si>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</si>
  <si>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</si>
  <si>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</si>
  <si>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</si>
  <si>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</si>
  <si>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</si>
  <si>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</si>
  <si>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</si>
  <si>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</si>
  <si>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</si>
  <si>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</si>
  <si>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</si>
  <si>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</si>
  <si>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</si>
  <si>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</si>
  <si>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</si>
  <si>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</si>
  <si>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</si>
  <si>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</si>
  <si>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</si>
  <si>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</si>
  <si>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</si>
  <si>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</si>
  <si>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</si>
  <si>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</si>
  <si>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</si>
  <si>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</si>
  <si>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</si>
  <si>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</si>
  <si>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</si>
  <si>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</si>
  <si>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</si>
  <si>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</si>
  <si>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</si>
  <si>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</si>
  <si>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</si>
  <si>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</si>
  <si>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</si>
  <si>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</si>
  <si>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</si>
  <si>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</si>
  <si>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</si>
  <si>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</si>
  <si>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</si>
  <si>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</si>
  <si>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</si>
  <si>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</si>
  <si>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</si>
  <si>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</si>
  <si>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</si>
  <si>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</si>
  <si>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</si>
  <si>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</si>
  <si>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</si>
  <si>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</si>
  <si>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</si>
  <si>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</si>
  <si>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</si>
  <si>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</si>
  <si>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</si>
  <si>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</si>
  <si>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</si>
  <si>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</si>
  <si>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</si>
  <si>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</si>
  <si>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</si>
  <si>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</si>
  <si>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</si>
  <si>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</si>
  <si>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</si>
  <si>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</si>
  <si>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</si>
  <si>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</si>
  <si>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</si>
  <si>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</si>
  <si>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</si>
  <si>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</si>
  <si>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</si>
  <si>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</si>
  <si>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</si>
  <si>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</si>
  <si>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</si>
  <si>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</si>
  <si>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</si>
  <si>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</si>
  <si>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</si>
  <si>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</si>
  <si>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</si>
  <si>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</si>
  <si>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</si>
  <si>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</si>
  <si>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</si>
  <si>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</si>
  <si>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</si>
  <si>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</si>
  <si>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</si>
  <si>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</si>
  <si>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</si>
  <si>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</si>
  <si>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</si>
  <si>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</si>
  <si>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</si>
  <si>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</si>
  <si>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</si>
  <si>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</si>
  <si>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</si>
  <si>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</si>
  <si>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</si>
  <si>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</si>
  <si>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</si>
  <si>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</si>
  <si>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</si>
  <si>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</si>
  <si>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</si>
  <si>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</si>
  <si>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</si>
  <si>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</si>
  <si>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</si>
  <si>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</si>
  <si>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</si>
  <si>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</si>
  <si>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</si>
  <si>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</si>
  <si>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</si>
  <si>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</si>
  <si>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</si>
  <si>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</si>
  <si>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</si>
  <si>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</si>
  <si>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</si>
  <si>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</si>
  <si>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</si>
  <si>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</si>
  <si>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</si>
  <si>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</si>
  <si>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</si>
  <si>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</si>
  <si>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</si>
  <si>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</si>
  <si>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</si>
  <si>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</si>
  <si>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</si>
  <si>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</si>
  <si>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</si>
  <si>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</si>
  <si>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</si>
  <si>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</si>
  <si>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</si>
  <si>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</si>
  <si>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</si>
  <si>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</si>
  <si>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</si>
  <si>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</si>
  <si>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</si>
  <si>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</si>
  <si>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</si>
  <si>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</si>
  <si>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</si>
  <si>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</si>
  <si>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</si>
  <si>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</si>
  <si>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</si>
  <si>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</si>
  <si>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</si>
  <si>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</si>
  <si>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</si>
  <si>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</si>
  <si>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</si>
  <si>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</si>
  <si>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</si>
  <si>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</si>
  <si>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</si>
  <si>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</si>
  <si>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</si>
  <si>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</si>
  <si>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</si>
  <si>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</si>
  <si>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</si>
  <si>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</si>
  <si>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</si>
  <si>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</si>
  <si>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</si>
  <si>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</si>
  <si>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</si>
  <si>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</si>
  <si>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</si>
  <si>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</si>
  <si>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</si>
  <si>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</si>
  <si>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</si>
  <si>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</si>
  <si>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</si>
  <si>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</si>
  <si>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</si>
  <si>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</si>
  <si>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</si>
  <si>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</si>
  <si>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</si>
  <si>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</si>
  <si>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</si>
  <si>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</si>
  <si>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</si>
  <si>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</si>
  <si>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</si>
  <si>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</si>
  <si>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</si>
  <si>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</si>
  <si>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</si>
  <si>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</si>
  <si>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</si>
  <si>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</si>
  <si>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</si>
  <si>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</si>
  <si>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</si>
  <si>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</si>
  <si>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</si>
  <si>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</si>
  <si>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</si>
  <si>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</si>
  <si>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</si>
  <si>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</si>
  <si>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</si>
  <si>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</si>
  <si>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</si>
  <si>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</si>
  <si>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</si>
  <si>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</si>
  <si>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</si>
  <si>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</si>
  <si>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</si>
  <si>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</si>
  <si>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</si>
  <si>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</si>
  <si>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</si>
  <si>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</si>
  <si>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</si>
  <si>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</si>
  <si>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</si>
  <si>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</si>
  <si>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</si>
  <si>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</si>
  <si>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</si>
  <si>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</si>
  <si>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</si>
  <si>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</si>
  <si>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</si>
  <si>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</si>
  <si>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</si>
  <si>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</si>
  <si>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</si>
  <si>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</si>
  <si>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</si>
  <si>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</si>
  <si>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</si>
  <si>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</si>
  <si>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</si>
  <si>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</si>
  <si>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</si>
  <si>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</si>
  <si>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</si>
  <si>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</si>
  <si>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</si>
  <si>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</si>
  <si>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</si>
  <si>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</si>
  <si>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</si>
  <si>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</si>
  <si>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</si>
  <si>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</si>
  <si>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</si>
  <si>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</si>
  <si>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</si>
  <si>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</si>
  <si>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</si>
  <si>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</si>
  <si>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</si>
  <si>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</si>
  <si>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</si>
  <si>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</si>
  <si>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</si>
  <si>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</si>
  <si>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</si>
  <si>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</si>
  <si>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</si>
  <si>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</si>
  <si>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</si>
  <si>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</si>
  <si>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</si>
  <si>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</si>
  <si>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</si>
  <si>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</si>
  <si>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</si>
  <si>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</si>
  <si>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</si>
  <si>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</si>
  <si>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</si>
  <si>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</si>
  <si>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</si>
  <si>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</si>
  <si>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</si>
  <si>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</si>
  <si>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</si>
  <si>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</si>
  <si>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</si>
  <si>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</si>
  <si>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</si>
  <si>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</si>
  <si>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</si>
  <si>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</si>
  <si>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</si>
  <si>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</si>
  <si>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</si>
  <si>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</si>
  <si>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</si>
  <si>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</si>
  <si>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</si>
  <si>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</si>
  <si>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</si>
  <si>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</si>
  <si>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</si>
  <si>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</si>
  <si>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</si>
  <si>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</si>
  <si>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</si>
  <si>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</si>
  <si>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</si>
  <si>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</si>
  <si>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</si>
  <si>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</si>
  <si>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</si>
  <si>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</si>
  <si>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</si>
  <si>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</si>
  <si>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</si>
  <si>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</si>
  <si>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</si>
  <si>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</si>
  <si>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</si>
  <si>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</si>
  <si>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</si>
  <si>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</si>
  <si>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</si>
  <si>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</si>
  <si>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</si>
  <si>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</si>
  <si>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</si>
  <si>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</si>
  <si>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</si>
  <si>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</si>
  <si>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</si>
  <si>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</si>
  <si>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</si>
  <si>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</si>
  <si>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</si>
  <si>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</si>
  <si>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</si>
  <si>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</si>
  <si>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</si>
  <si>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</si>
  <si>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</si>
  <si>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</si>
  <si>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</si>
  <si>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</si>
  <si>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</si>
  <si>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</si>
  <si>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</si>
  <si>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</si>
  <si>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</si>
  <si>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</si>
  <si>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</si>
  <si>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</si>
  <si>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</si>
  <si>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</si>
  <si>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</si>
  <si>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</si>
  <si>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</si>
  <si>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</si>
  <si>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</si>
  <si>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</si>
  <si>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</si>
  <si>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</si>
  <si>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</si>
  <si>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</si>
  <si>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</si>
  <si>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</si>
  <si>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</si>
  <si>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</si>
  <si>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</si>
  <si>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</si>
  <si>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</si>
  <si>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</si>
  <si>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</si>
  <si>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</si>
  <si>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</si>
  <si>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</si>
  <si>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</si>
  <si>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</si>
  <si>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</si>
  <si>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</si>
  <si>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</si>
  <si>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</si>
  <si>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</si>
  <si>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</si>
  <si>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</si>
  <si>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</si>
  <si>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</si>
  <si>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</si>
  <si>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</si>
  <si>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</si>
  <si>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</si>
  <si>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</si>
  <si>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</si>
  <si>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</si>
  <si>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</si>
  <si>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</si>
  <si>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</si>
  <si>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</si>
  <si>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</si>
  <si>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</si>
  <si>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</si>
  <si>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</si>
  <si>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</si>
  <si>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</si>
  <si>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</si>
  <si>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</si>
  <si>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</si>
  <si>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</si>
  <si>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</si>
  <si>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</si>
  <si>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</si>
  <si>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</si>
  <si>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</si>
  <si>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</si>
  <si>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</si>
  <si>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</si>
  <si>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</si>
  <si>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</si>
  <si>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</si>
  <si>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</si>
  <si>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</si>
  <si>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</si>
  <si>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</si>
  <si>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</si>
  <si>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</si>
  <si>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</si>
  <si>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</si>
  <si>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</si>
  <si>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</si>
  <si>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</si>
  <si>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</si>
  <si>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</si>
  <si>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</si>
  <si>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</si>
  <si>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</si>
  <si>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</si>
  <si>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</si>
  <si>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</si>
  <si>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</si>
  <si>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</si>
  <si>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</si>
  <si>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</si>
  <si>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</si>
  <si>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</si>
  <si>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</si>
  <si>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</si>
  <si>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</si>
  <si>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</si>
  <si>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</si>
  <si>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</si>
  <si>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</si>
  <si>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</si>
  <si>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</si>
  <si>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</si>
  <si>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</si>
  <si>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</si>
  <si>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</si>
  <si>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</si>
  <si>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</si>
  <si>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</si>
  <si>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</si>
  <si>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</si>
  <si>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</si>
  <si>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</si>
  <si>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</si>
  <si>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</si>
  <si>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</si>
  <si>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</si>
  <si>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</si>
  <si>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</si>
  <si>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</si>
  <si>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</si>
  <si>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</si>
  <si>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</si>
  <si>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</si>
  <si>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</si>
  <si>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</si>
  <si>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</si>
  <si>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</si>
  <si>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</si>
  <si>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</si>
  <si>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</si>
  <si>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</si>
  <si>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</si>
  <si>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</si>
  <si>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</si>
  <si>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</si>
  <si>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</si>
  <si>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</si>
  <si>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</si>
  <si>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</si>
  <si>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</si>
  <si>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</si>
  <si>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</si>
  <si>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</si>
  <si>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</si>
  <si>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</si>
  <si>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</si>
  <si>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</si>
  <si>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</si>
  <si>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</si>
  <si>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</si>
  <si>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</si>
  <si>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</si>
  <si>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</si>
  <si>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</si>
  <si>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</si>
  <si>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</si>
  <si>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</si>
  <si>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</si>
  <si>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</si>
  <si>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</si>
  <si>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</si>
  <si>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</si>
  <si>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</si>
  <si>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</si>
  <si>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</si>
  <si>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</si>
  <si>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</si>
  <si>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</si>
  <si>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</si>
  <si>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</si>
  <si>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</si>
  <si>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</si>
  <si>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</si>
  <si>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</si>
  <si>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</si>
  <si>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</si>
  <si>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</si>
  <si>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</si>
  <si>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</si>
  <si>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</si>
  <si>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</si>
  <si>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</si>
  <si>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</si>
  <si>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</si>
  <si>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</si>
  <si>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</si>
  <si>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</si>
  <si>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</si>
  <si>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</si>
  <si>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</si>
  <si>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</si>
  <si>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</si>
  <si>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</si>
  <si>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</si>
  <si>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</si>
  <si>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</si>
  <si>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</si>
  <si>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</si>
  <si>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</si>
  <si>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</si>
  <si>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</si>
  <si>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</si>
  <si>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</si>
  <si>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</si>
  <si>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</si>
  <si>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</si>
  <si>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</si>
  <si>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</si>
  <si>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</si>
  <si>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</si>
  <si>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</si>
  <si>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</si>
  <si>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</si>
  <si>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</si>
  <si>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</si>
  <si>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</si>
  <si>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</si>
  <si>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</si>
  <si>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</si>
  <si>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</si>
  <si>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</si>
  <si>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</si>
  <si>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</si>
  <si>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</si>
  <si>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</si>
  <si>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</si>
  <si>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</si>
  <si>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</si>
  <si>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</si>
  <si>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</si>
  <si>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</si>
  <si>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</si>
  <si>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</si>
  <si>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</si>
  <si>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</si>
  <si>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</si>
  <si>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</si>
  <si>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</si>
  <si>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</si>
  <si>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</si>
  <si>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</si>
  <si>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</si>
  <si>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</si>
  <si>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</si>
  <si>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</si>
  <si>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</si>
  <si>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</si>
  <si>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</si>
  <si>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</si>
  <si>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</si>
  <si>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</si>
  <si>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</si>
  <si>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</si>
  <si>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</si>
  <si>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</si>
  <si>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</si>
  <si>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</si>
  <si>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</si>
  <si>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</si>
  <si>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</si>
  <si>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</si>
  <si>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</si>
  <si>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</si>
  <si>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</si>
  <si>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</si>
  <si>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</si>
  <si>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</si>
  <si>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</si>
  <si>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</si>
  <si>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</si>
  <si>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</si>
  <si>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</si>
  <si>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</si>
  <si>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</si>
  <si>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</si>
  <si>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</si>
  <si>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</si>
  <si>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</si>
  <si>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</si>
  <si>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</si>
  <si>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</si>
  <si>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</si>
  <si>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</si>
  <si>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</si>
  <si>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</si>
  <si>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</si>
  <si>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</si>
  <si>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</si>
  <si>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</si>
  <si>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</si>
  <si>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</si>
  <si>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</si>
  <si>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</si>
  <si>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</si>
  <si>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</si>
  <si>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</si>
  <si>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</si>
  <si>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</si>
  <si>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</si>
  <si>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</si>
  <si>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</si>
  <si>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</si>
  <si>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</si>
  <si>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</si>
  <si>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</si>
  <si>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</si>
  <si>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</si>
  <si>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</si>
  <si>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</si>
  <si>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</si>
  <si>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</si>
  <si>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</si>
  <si>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</si>
  <si>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</si>
  <si>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</si>
  <si>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</si>
  <si>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</si>
  <si>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</si>
  <si>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</si>
  <si>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</si>
  <si>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</si>
  <si>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</si>
  <si>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</si>
  <si>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</si>
  <si>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</si>
  <si>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</si>
  <si>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</si>
  <si>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</si>
  <si>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</si>
  <si>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</si>
  <si>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</si>
  <si>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</si>
  <si>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</si>
  <si>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</si>
  <si>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</si>
  <si>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</si>
  <si>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</si>
  <si>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</si>
  <si>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</si>
  <si>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</si>
  <si>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</si>
  <si>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</si>
  <si>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</si>
  <si>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</si>
  <si>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</si>
  <si>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</si>
  <si>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</si>
  <si>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</si>
  <si>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</si>
  <si>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</si>
  <si>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</si>
  <si>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</si>
  <si>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</si>
  <si>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</si>
  <si>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</si>
  <si>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</si>
  <si>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</si>
  <si>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</si>
  <si>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</si>
  <si>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</si>
  <si>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</si>
  <si>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</si>
  <si>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</si>
  <si>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</si>
  <si>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</si>
  <si>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</si>
  <si>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</si>
  <si>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</si>
  <si>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</si>
  <si>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</si>
  <si>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</si>
  <si>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</si>
  <si>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</si>
  <si>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</si>
  <si>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</si>
  <si>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</si>
  <si>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</si>
  <si>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</si>
  <si>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</si>
  <si>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</si>
  <si>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</si>
  <si>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</si>
  <si>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</si>
  <si>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</si>
  <si>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</si>
  <si>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</si>
  <si>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</si>
  <si>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</si>
  <si>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</si>
  <si>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</si>
  <si>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</si>
  <si>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</si>
  <si>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</si>
  <si>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</si>
  <si>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</si>
  <si>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</si>
  <si>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</si>
  <si>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</si>
  <si>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</si>
  <si>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</si>
  <si>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</si>
  <si>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</si>
  <si>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</si>
  <si>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</si>
  <si>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</si>
  <si>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</si>
  <si>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</si>
  <si>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</si>
  <si>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</si>
  <si>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</si>
  <si>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</si>
  <si>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</si>
  <si>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</si>
  <si>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</si>
  <si>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</si>
  <si>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</si>
  <si>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</si>
  <si>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</si>
  <si>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</si>
  <si>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</si>
  <si>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</si>
  <si>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</si>
  <si>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</si>
  <si>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</si>
  <si>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</si>
  <si>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</si>
  <si>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</si>
  <si>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</si>
  <si>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</si>
  <si>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</si>
  <si>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</si>
  <si>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</si>
  <si>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</si>
  <si>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</si>
  <si>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</si>
  <si>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</si>
  <si>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</si>
  <si>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</si>
  <si>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</si>
  <si>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</si>
  <si>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</si>
  <si>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</si>
  <si>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</si>
  <si>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</si>
  <si>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</si>
  <si>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</si>
  <si>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</si>
  <si>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</si>
  <si>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</si>
  <si>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</si>
  <si>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</si>
  <si>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</si>
  <si>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</si>
  <si>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</si>
  <si>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</si>
  <si>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</si>
  <si>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</si>
  <si>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</si>
  <si>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</si>
  <si>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</si>
  <si>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</si>
  <si>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</si>
  <si>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</si>
  <si>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</si>
  <si>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</si>
  <si>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</si>
  <si>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</si>
  <si>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</si>
  <si>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</si>
  <si>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</si>
  <si>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</si>
  <si>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</si>
  <si>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</si>
  <si>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</si>
  <si>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</si>
  <si>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</si>
  <si>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</si>
  <si>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</si>
  <si>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</si>
  <si>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</si>
  <si>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</si>
  <si>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</si>
  <si>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</si>
  <si>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</si>
  <si>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</si>
  <si>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</si>
  <si>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</si>
  <si>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</si>
  <si>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</si>
  <si>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</si>
  <si>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</si>
  <si>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</si>
  <si>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</si>
  <si>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</si>
  <si>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</si>
  <si>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</si>
  <si>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</si>
  <si>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</si>
  <si>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</si>
  <si>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</si>
  <si>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</si>
  <si>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</si>
  <si>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</si>
  <si>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</si>
  <si>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</si>
  <si>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</si>
  <si>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</si>
  <si>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</si>
  <si>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</si>
  <si>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</si>
  <si>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</si>
  <si>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</si>
  <si>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</si>
  <si>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</si>
  <si>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</si>
  <si>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</si>
  <si>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</si>
  <si>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</si>
  <si>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</si>
  <si>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</si>
  <si>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</si>
  <si>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</si>
  <si>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</si>
  <si>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</si>
  <si>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</si>
  <si>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</si>
  <si>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</si>
  <si>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</si>
  <si>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</si>
  <si>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</si>
  <si>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</si>
  <si>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</si>
  <si>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</si>
  <si>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</si>
  <si>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</si>
  <si>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</si>
  <si>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</si>
  <si>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</si>
  <si>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</si>
  <si>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</si>
  <si>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</si>
  <si>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</si>
  <si>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</si>
  <si>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</si>
  <si>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</si>
  <si>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</si>
  <si>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</si>
  <si>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</si>
  <si>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</si>
  <si>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</si>
  <si>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</si>
  <si>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</si>
  <si>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</si>
  <si>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</si>
  <si>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</si>
  <si>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</si>
  <si>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</si>
  <si>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</si>
  <si>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</si>
  <si>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</si>
  <si>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</si>
  <si>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</si>
  <si>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</si>
  <si>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</si>
  <si>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</si>
  <si>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</si>
  <si>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</si>
  <si>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</si>
  <si>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</si>
  <si>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</si>
  <si>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</si>
  <si>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</si>
  <si>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</si>
  <si>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</si>
  <si>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</si>
  <si>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</si>
  <si>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</si>
  <si>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</si>
  <si>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</si>
  <si>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</si>
  <si>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</si>
  <si>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</si>
  <si>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</si>
  <si>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</si>
  <si>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</si>
  <si>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</si>
  <si>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</si>
  <si>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</si>
  <si>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</si>
  <si>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</si>
  <si>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</si>
  <si>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</si>
  <si>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</si>
  <si>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</si>
  <si>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</si>
  <si>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</si>
  <si>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</si>
  <si>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</si>
  <si>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</si>
  <si>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</si>
  <si>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</si>
  <si>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</si>
  <si>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</si>
  <si>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</si>
  <si>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</si>
  <si>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</si>
  <si>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</si>
  <si>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</si>
  <si>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</si>
  <si>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</si>
  <si>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</si>
  <si>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</si>
  <si>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</si>
  <si>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</si>
  <si>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</si>
  <si>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</si>
  <si>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</si>
  <si>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</si>
  <si>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</si>
  <si>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</si>
  <si>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</si>
  <si>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</si>
  <si>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</si>
  <si>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</si>
  <si>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</si>
  <si>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</si>
  <si>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</si>
  <si>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</si>
  <si>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</si>
  <si>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</si>
  <si>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</si>
  <si>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</si>
  <si>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</si>
  <si>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</si>
  <si>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</si>
  <si>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</si>
  <si>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</si>
  <si>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</si>
  <si>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</si>
  <si>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</si>
  <si>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</si>
  <si>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</si>
  <si>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</si>
  <si>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</si>
  <si>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</si>
  <si>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</si>
  <si>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</si>
  <si>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</si>
  <si>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</si>
  <si>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</si>
  <si>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</si>
  <si>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</si>
  <si>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</si>
  <si>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</si>
  <si>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</si>
  <si>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</si>
  <si>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</si>
  <si>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</si>
  <si>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</si>
  <si>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</si>
  <si>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</si>
  <si>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</si>
  <si>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</si>
  <si>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</si>
  <si>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</si>
  <si>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</si>
  <si>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</si>
  <si>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</si>
  <si>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</si>
  <si>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</si>
  <si>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</si>
  <si>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</si>
  <si>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</si>
  <si>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</si>
  <si>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</si>
  <si>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</si>
  <si>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</si>
  <si>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</si>
  <si>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</si>
  <si>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</si>
  <si>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</si>
  <si>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</si>
  <si>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</si>
  <si>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</si>
  <si>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</si>
  <si>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</si>
  <si>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</si>
  <si>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</si>
  <si>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</si>
  <si>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</si>
  <si>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</si>
  <si>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</si>
  <si>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</si>
  <si>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</si>
  <si>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</si>
  <si>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</si>
  <si>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</si>
  <si>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</si>
  <si>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</si>
  <si>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</si>
  <si>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</si>
  <si>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</si>
  <si>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</si>
  <si>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</si>
  <si>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</si>
  <si>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</si>
  <si>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</si>
  <si>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</si>
  <si>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</si>
  <si>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</si>
  <si>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</si>
  <si>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</si>
  <si>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</si>
  <si>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</si>
  <si>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</si>
  <si>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</si>
  <si>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</si>
  <si>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</si>
  <si>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</si>
  <si>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</si>
  <si>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</si>
  <si>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</si>
  <si>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</si>
  <si>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</si>
  <si>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</si>
  <si>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</si>
  <si>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</si>
  <si>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</si>
  <si>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</si>
  <si>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</si>
  <si>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</si>
  <si>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</si>
  <si>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</si>
  <si>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</si>
  <si>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</si>
  <si>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</si>
  <si>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</si>
  <si>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</si>
  <si>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</si>
  <si>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</si>
  <si>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</si>
  <si>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</si>
  <si>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</si>
  <si>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</si>
  <si>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</si>
  <si>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</si>
  <si>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</si>
  <si>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</si>
  <si>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</si>
  <si>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</si>
  <si>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</si>
  <si>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</si>
  <si>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</si>
  <si>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</si>
  <si>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</si>
  <si>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</si>
  <si>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</si>
  <si>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</si>
  <si>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</si>
  <si>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</si>
  <si>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</si>
  <si>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</si>
  <si>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</si>
  <si>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</si>
  <si>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</si>
  <si>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</si>
  <si>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</si>
  <si>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</si>
  <si>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</si>
  <si>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</si>
  <si>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</si>
  <si>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</si>
  <si>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</si>
  <si>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</si>
  <si>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</si>
  <si>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</si>
  <si>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</si>
  <si>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</si>
  <si>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</si>
  <si>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</si>
  <si>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</si>
  <si>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</si>
  <si>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</si>
  <si>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</si>
  <si>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</si>
  <si>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</si>
  <si>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</si>
  <si>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</si>
  <si>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</si>
  <si>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</si>
  <si>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</si>
  <si>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</si>
  <si>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</si>
  <si>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</si>
  <si>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</si>
  <si>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</si>
  <si>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</si>
  <si>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</si>
  <si>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</si>
  <si>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</si>
  <si>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</si>
  <si>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</si>
  <si>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</si>
  <si>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</si>
  <si>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</si>
  <si>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</si>
  <si>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</si>
  <si>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</si>
  <si>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</si>
  <si>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</si>
  <si>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</si>
  <si>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</si>
  <si>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</si>
  <si>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</si>
  <si>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</si>
  <si>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</si>
  <si>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</si>
  <si>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</si>
  <si>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</si>
  <si>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</si>
  <si>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</si>
  <si>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</si>
  <si>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</si>
  <si>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</si>
  <si>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</si>
  <si>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</si>
  <si>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</si>
  <si>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</si>
  <si>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</si>
  <si>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</si>
  <si>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</si>
  <si>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</si>
  <si>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</si>
  <si>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</si>
  <si>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</si>
  <si>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</si>
  <si>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</si>
  <si>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</si>
  <si>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</si>
  <si>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</si>
  <si>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</si>
  <si>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</si>
  <si>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</si>
  <si>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</si>
  <si>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</si>
  <si>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</si>
  <si>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</si>
  <si>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</si>
  <si>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</si>
  <si>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</si>
  <si>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</si>
  <si>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</si>
  <si>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</si>
  <si>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</si>
  <si>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</si>
  <si>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</si>
  <si>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</si>
  <si>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</si>
  <si>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</si>
  <si>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</si>
  <si>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</si>
  <si>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</si>
  <si>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</si>
  <si>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</si>
  <si>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</si>
  <si>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</si>
  <si>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</si>
  <si>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</si>
  <si>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</si>
  <si>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</si>
  <si>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</si>
  <si>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</si>
  <si>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</si>
  <si>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</si>
  <si>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</si>
  <si>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</si>
  <si>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</si>
  <si>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</si>
  <si>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</si>
  <si>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</si>
  <si>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</si>
  <si>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</si>
  <si>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</si>
  <si>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</si>
  <si>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</si>
  <si>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</si>
  <si>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</si>
  <si>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</si>
  <si>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</si>
  <si>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</si>
  <si>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</si>
  <si>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</si>
  <si>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</si>
  <si>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</si>
  <si>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</si>
  <si>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</si>
  <si>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</si>
  <si>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</si>
  <si>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</si>
  <si>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</si>
  <si>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</si>
  <si>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</si>
  <si>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</si>
  <si>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</si>
  <si>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</si>
  <si>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</si>
  <si>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</si>
  <si>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</si>
  <si>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</si>
  <si>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</si>
  <si>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</si>
  <si>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</si>
  <si>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</si>
  <si>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</si>
  <si>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</si>
  <si>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</si>
  <si>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</si>
  <si>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</si>
  <si>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</si>
  <si>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</si>
  <si>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</si>
  <si>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</si>
  <si>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</si>
  <si>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</si>
  <si>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</si>
  <si>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</si>
  <si>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</si>
  <si>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</si>
  <si>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</si>
  <si>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</si>
  <si>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</si>
  <si>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</si>
  <si>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</si>
  <si>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</si>
  <si>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</si>
  <si>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</si>
  <si>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</si>
  <si>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</si>
  <si>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</si>
  <si>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</si>
  <si>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</si>
  <si>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</si>
  <si>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</si>
  <si>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</si>
  <si>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</si>
  <si>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</si>
  <si>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</si>
  <si>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</si>
  <si>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</si>
  <si>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</si>
  <si>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</si>
  <si>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</si>
  <si>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</si>
  <si>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</si>
  <si>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</si>
  <si>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</si>
  <si>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</si>
  <si>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</si>
  <si>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</si>
  <si>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</si>
  <si>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</si>
  <si>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</si>
  <si>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</si>
  <si>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</si>
  <si>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</si>
  <si>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</si>
  <si>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</si>
  <si>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</si>
  <si>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</si>
  <si>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</si>
  <si>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</si>
  <si>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</si>
  <si>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</si>
  <si>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</si>
  <si>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</si>
  <si>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</si>
  <si>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</si>
  <si>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</si>
  <si>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</si>
  <si>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</si>
  <si>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</si>
  <si>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</si>
  <si>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</si>
  <si>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</si>
  <si>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</si>
  <si>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</si>
  <si>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</si>
  <si>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</si>
  <si>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</si>
  <si>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</si>
  <si>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</si>
  <si>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</si>
  <si>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</si>
  <si>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</si>
  <si>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</si>
  <si>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</si>
  <si>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</si>
  <si>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</si>
  <si>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</si>
  <si>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</si>
  <si>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</si>
  <si>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</si>
  <si>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</si>
  <si>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</si>
  <si>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</si>
  <si>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</si>
  <si>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</si>
  <si>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</si>
  <si>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</si>
  <si>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</si>
  <si>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</si>
  <si>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</si>
  <si>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</si>
  <si>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</si>
  <si>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</si>
  <si>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</si>
  <si>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</si>
  <si>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</si>
  <si>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</si>
  <si>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</si>
  <si>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</si>
  <si>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</si>
  <si>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</si>
  <si>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</si>
  <si>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</si>
  <si>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</si>
  <si>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</si>
  <si>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</si>
  <si>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</si>
  <si>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</si>
  <si>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</si>
  <si>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</si>
  <si>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</si>
  <si>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</si>
  <si>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</si>
  <si>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</si>
  <si>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</si>
  <si>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</si>
  <si>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</si>
  <si>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</si>
  <si>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</si>
  <si>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</si>
  <si>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</si>
  <si>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</si>
  <si>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</si>
  <si>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</si>
  <si>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</si>
  <si>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</si>
  <si>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</si>
  <si>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</si>
  <si>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</si>
  <si>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</si>
  <si>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</si>
  <si>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</si>
  <si>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</si>
  <si>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</si>
  <si>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</si>
  <si>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</si>
  <si>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</si>
  <si>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</si>
  <si>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</si>
  <si>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</si>
  <si>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</si>
  <si>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</si>
  <si>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</si>
  <si>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</si>
  <si>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</si>
  <si>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</si>
  <si>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</si>
  <si>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</si>
  <si>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</si>
  <si>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</si>
  <si>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</si>
  <si>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</si>
  <si>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</si>
  <si>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</si>
  <si>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</si>
  <si>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</si>
  <si>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</si>
  <si>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</si>
  <si>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</si>
  <si>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</si>
  <si>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</si>
  <si>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</si>
  <si>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</si>
  <si>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</si>
  <si>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</si>
  <si>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</si>
  <si>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</si>
  <si>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</si>
  <si>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</si>
  <si>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</si>
  <si>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</si>
  <si>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</si>
  <si>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</si>
  <si>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</si>
  <si>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</si>
  <si>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</si>
  <si>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</si>
  <si>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</si>
  <si>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</si>
  <si>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</si>
  <si>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</si>
  <si>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</si>
  <si>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</si>
  <si>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</si>
  <si>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</si>
  <si>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</si>
  <si>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</si>
  <si>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</si>
  <si>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</si>
  <si>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</si>
  <si>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</si>
  <si>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</si>
  <si>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</si>
  <si>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</si>
  <si>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</si>
  <si>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</si>
  <si>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</si>
  <si>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</si>
  <si>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</si>
  <si>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</si>
  <si>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</si>
  <si>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</si>
  <si>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</si>
  <si>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</si>
  <si>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</si>
  <si>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</si>
  <si>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</si>
  <si>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</si>
  <si>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</si>
  <si>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</si>
  <si>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</si>
  <si>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</si>
  <si>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</si>
  <si>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</si>
  <si>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</si>
  <si>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</si>
  <si>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</si>
  <si>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</si>
  <si>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</si>
  <si>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</si>
  <si>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</si>
  <si>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</si>
  <si>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</si>
  <si>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</si>
  <si>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</si>
  <si>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</si>
  <si>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</si>
  <si>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</si>
  <si>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</si>
  <si>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</si>
  <si>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</si>
  <si>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</si>
  <si>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</si>
  <si>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</si>
  <si>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</si>
  <si>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</si>
  <si>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</si>
  <si>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</si>
  <si>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</si>
  <si>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</si>
  <si>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</si>
  <si>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</si>
  <si>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</si>
  <si>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</si>
  <si>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</si>
  <si>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</si>
  <si>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</si>
  <si>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</si>
  <si>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</si>
  <si>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</si>
  <si>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</si>
  <si>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</si>
  <si>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</si>
  <si>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</si>
  <si>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</si>
  <si>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</si>
  <si>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</si>
  <si>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</si>
  <si>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</si>
  <si>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</si>
  <si>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</si>
  <si>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</si>
  <si>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</si>
  <si>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</si>
  <si>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</si>
  <si>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</si>
  <si>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</si>
  <si>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</si>
  <si>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</si>
  <si>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</si>
  <si>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</si>
  <si>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</si>
  <si>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</si>
  <si>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</si>
  <si>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</si>
  <si>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</si>
  <si>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</si>
  <si>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</si>
  <si>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</si>
  <si>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</si>
  <si>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</si>
  <si>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</si>
  <si>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</si>
  <si>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</si>
  <si>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</si>
  <si>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</si>
  <si>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</si>
  <si>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</si>
  <si>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</si>
  <si>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</si>
  <si>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</si>
  <si>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</si>
  <si>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</si>
  <si>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</si>
  <si>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</si>
  <si>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</si>
  <si>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</si>
  <si>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</si>
  <si>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</si>
  <si>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</si>
  <si>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</si>
  <si>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</si>
  <si>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</si>
  <si>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</si>
  <si>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</si>
  <si>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</si>
  <si>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</si>
  <si>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</si>
  <si>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</si>
  <si>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</si>
  <si>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</si>
  <si>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</si>
  <si>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</si>
  <si>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</si>
  <si>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</si>
  <si>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</si>
  <si>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</si>
  <si>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</si>
  <si>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</si>
  <si>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</si>
  <si>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</si>
  <si>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</si>
  <si>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</si>
  <si>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</si>
  <si>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</si>
  <si>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</si>
  <si>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</si>
  <si>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</si>
  <si>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</si>
  <si>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</si>
  <si>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</si>
  <si>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</si>
  <si>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</si>
  <si>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</si>
  <si>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</si>
  <si>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</si>
  <si>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</si>
  <si>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</si>
  <si>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</si>
  <si>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</si>
  <si>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</si>
  <si>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</si>
  <si>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</si>
  <si>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</si>
  <si>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</si>
  <si>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</si>
  <si>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</si>
  <si>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</si>
  <si>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</si>
  <si>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</si>
  <si>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</si>
  <si>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</si>
  <si>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</si>
  <si>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</si>
  <si>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</si>
  <si>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</si>
  <si>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</si>
  <si>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</si>
  <si>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</si>
  <si>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</si>
  <si>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</si>
  <si>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</si>
  <si>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</si>
  <si>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</si>
  <si>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</si>
  <si>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</si>
  <si>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</si>
  <si>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</si>
  <si>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</si>
  <si>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</si>
  <si>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</si>
  <si>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</si>
  <si>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</si>
  <si>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</si>
  <si>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</si>
  <si>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</si>
  <si>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</si>
  <si>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</si>
  <si>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</si>
  <si>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</si>
  <si>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</si>
  <si>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</si>
  <si>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</si>
  <si>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</si>
  <si>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</si>
  <si>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</si>
  <si>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</si>
  <si>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</si>
  <si>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</si>
  <si>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</si>
  <si>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</si>
  <si>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</si>
  <si>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</si>
  <si>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</si>
  <si>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</si>
  <si>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</si>
  <si>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</si>
  <si>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</si>
  <si>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</si>
  <si>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</si>
  <si>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</si>
  <si>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</si>
  <si>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</si>
  <si>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</si>
  <si>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</si>
  <si>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</si>
  <si>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</si>
  <si>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</si>
  <si>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</si>
  <si>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</si>
  <si>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</si>
  <si>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</si>
  <si>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</si>
  <si>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</si>
  <si>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</si>
  <si>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</si>
  <si>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</si>
  <si>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</si>
  <si>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</si>
  <si>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</si>
  <si>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</si>
  <si>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</si>
  <si>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</si>
  <si>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</si>
  <si>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</si>
  <si>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</si>
  <si>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</si>
  <si>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</si>
  <si>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</si>
  <si>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</si>
  <si>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</si>
  <si>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</si>
  <si>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</si>
  <si>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</si>
  <si>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</si>
  <si>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</si>
  <si>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</si>
  <si>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</si>
  <si>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</si>
  <si>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</si>
  <si>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</si>
  <si>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</si>
  <si>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</si>
  <si>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</si>
  <si>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</si>
  <si>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</si>
  <si>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</si>
  <si>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</si>
  <si>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</si>
  <si>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</si>
  <si>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</si>
  <si>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</si>
  <si>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</si>
  <si>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</si>
  <si>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</si>
  <si>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</si>
  <si>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</si>
  <si>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</si>
  <si>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</si>
  <si>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</si>
  <si>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</si>
  <si>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</si>
  <si>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</si>
  <si>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</si>
  <si>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</si>
  <si>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</si>
  <si>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</si>
  <si>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</si>
  <si>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</si>
  <si>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</si>
  <si>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</si>
  <si>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</si>
  <si>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</si>
  <si>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</si>
  <si>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</si>
  <si>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</si>
  <si>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</si>
  <si>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</si>
  <si>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</si>
  <si>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</si>
  <si>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</si>
  <si>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</si>
  <si>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</si>
  <si>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</si>
  <si>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</si>
  <si>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</si>
  <si>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</si>
  <si>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</si>
  <si>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</si>
  <si>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</si>
  <si>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</si>
  <si>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</si>
  <si>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</si>
  <si>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</si>
  <si>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</si>
  <si>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</si>
  <si>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</si>
  <si>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</si>
  <si>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</si>
  <si>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</si>
  <si>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</si>
  <si>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</si>
  <si>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</si>
  <si>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</si>
  <si>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</si>
  <si>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</si>
  <si>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</si>
  <si>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</si>
  <si>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</si>
  <si>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</si>
  <si>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</si>
  <si>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</si>
  <si>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</si>
  <si>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</si>
  <si>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</si>
  <si>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</si>
  <si>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</si>
  <si>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</si>
  <si>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</si>
  <si>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</si>
  <si>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</si>
  <si>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</si>
  <si>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</si>
  <si>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</si>
  <si>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</si>
  <si>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</si>
  <si>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</si>
  <si>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</si>
  <si>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</si>
  <si>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</si>
  <si>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</si>
  <si>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</si>
  <si>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</si>
  <si>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</si>
  <si>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</si>
  <si>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</si>
  <si>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</si>
  <si>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</si>
  <si>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</si>
  <si>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</si>
  <si>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</si>
  <si>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</si>
  <si>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</si>
  <si>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</si>
  <si>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</si>
  <si>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</si>
  <si>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</si>
  <si>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</si>
  <si>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</si>
  <si>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</si>
  <si>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</si>
  <si>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</si>
  <si>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</si>
  <si>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</si>
  <si>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</si>
  <si>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</si>
  <si>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</si>
  <si>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</si>
  <si>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</si>
  <si>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</si>
  <si>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</si>
  <si>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</si>
  <si>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</si>
  <si>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</si>
  <si>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</si>
  <si>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</si>
  <si>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</si>
  <si>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</si>
  <si>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</si>
  <si>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</si>
  <si>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</si>
  <si>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</si>
  <si>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</si>
  <si>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</si>
  <si>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</si>
  <si>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</si>
  <si>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</si>
  <si>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</si>
  <si>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</si>
  <si>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</si>
  <si>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</si>
  <si>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</si>
  <si>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</si>
  <si>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</si>
  <si>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</si>
  <si>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</si>
  <si>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</si>
  <si>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</si>
  <si>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</si>
  <si>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</si>
  <si>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</si>
  <si>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</si>
  <si>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</si>
  <si>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</si>
  <si>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</si>
  <si>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</si>
  <si>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</si>
  <si>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</si>
  <si>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</si>
  <si>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</si>
  <si>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</si>
  <si>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</si>
  <si>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</si>
  <si>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</si>
  <si>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</si>
  <si>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</si>
  <si>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</si>
  <si>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</si>
  <si>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</si>
  <si>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</si>
  <si>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</si>
  <si>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</si>
  <si>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</si>
  <si>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</si>
  <si>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</si>
  <si>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</si>
  <si>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</si>
  <si>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</si>
  <si>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</si>
  <si>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</si>
  <si>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</si>
  <si>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</si>
  <si>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</si>
  <si>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</si>
  <si>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</si>
  <si>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</si>
  <si>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</si>
  <si>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</si>
  <si>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</si>
  <si>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</si>
  <si>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</si>
  <si>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</si>
  <si>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</si>
  <si>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</si>
  <si>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</si>
  <si>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</si>
  <si>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</si>
  <si>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</si>
  <si>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</si>
  <si>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</si>
  <si>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</si>
  <si>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</si>
  <si>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</si>
  <si>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</si>
  <si>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</si>
  <si>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</si>
  <si>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</si>
  <si>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</si>
  <si>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</si>
  <si>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</si>
  <si>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</si>
  <si>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</si>
  <si>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</si>
  <si>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</si>
  <si>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</si>
  <si>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</si>
  <si>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</si>
  <si>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</si>
  <si>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</si>
  <si>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</si>
  <si>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</si>
  <si>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</si>
  <si>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</si>
  <si>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</si>
  <si>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</si>
  <si>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</si>
  <si>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</si>
  <si>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</si>
  <si>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</si>
  <si>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</si>
  <si>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</si>
  <si>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</si>
  <si>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</si>
  <si>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</si>
  <si>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</si>
  <si>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</si>
  <si>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</si>
  <si>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</si>
  <si>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</si>
  <si>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</si>
  <si>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</si>
  <si>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</si>
  <si>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</si>
  <si>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</si>
  <si>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</si>
  <si>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</si>
  <si>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</si>
  <si>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</si>
  <si>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</si>
  <si>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</si>
  <si>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</si>
  <si>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</si>
  <si>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</si>
  <si>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</si>
  <si>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</si>
  <si>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</si>
  <si>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</si>
  <si>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</si>
  <si>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</si>
  <si>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</si>
  <si>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</si>
  <si>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</si>
  <si>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</si>
  <si>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</si>
  <si>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</si>
  <si>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</si>
  <si>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</si>
  <si>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</si>
  <si>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</si>
  <si>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</si>
  <si>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</si>
  <si>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</si>
  <si>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</si>
  <si>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</si>
  <si>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</si>
  <si>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</si>
  <si>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</si>
  <si>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</si>
  <si>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</si>
  <si>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</si>
  <si>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</si>
  <si>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</si>
  <si>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</si>
  <si>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</si>
  <si>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</si>
  <si>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</si>
  <si>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</si>
  <si>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</si>
  <si>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</si>
  <si>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</si>
  <si>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</si>
  <si>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</si>
  <si>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</si>
  <si>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</si>
  <si>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</si>
  <si>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</si>
  <si>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</si>
  <si>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</si>
  <si>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</si>
  <si>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</si>
  <si>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</si>
  <si>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</si>
  <si>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</si>
  <si>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</si>
  <si>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</si>
  <si>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</si>
  <si>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</si>
  <si>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</si>
  <si>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</si>
  <si>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</si>
  <si>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</si>
  <si>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</si>
  <si>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</si>
  <si>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</si>
  <si>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</si>
  <si>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</si>
  <si>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</si>
  <si>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</si>
  <si>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</si>
  <si>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</si>
  <si>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</si>
  <si>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</si>
  <si>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</si>
  <si>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</si>
  <si>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</si>
  <si>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</si>
  <si>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</si>
  <si>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</si>
  <si>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</si>
  <si>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</si>
  <si>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</si>
  <si>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</si>
  <si>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</si>
  <si>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</si>
  <si>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</si>
  <si>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</si>
  <si>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</si>
  <si>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</si>
  <si>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</si>
  <si>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</si>
  <si>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</si>
  <si>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</si>
  <si>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</si>
  <si>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</si>
  <si>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</si>
  <si>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</si>
  <si>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</si>
  <si>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</si>
  <si>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</si>
  <si>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</si>
  <si>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</si>
  <si>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</si>
  <si>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</si>
  <si>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</si>
  <si>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</si>
  <si>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</si>
  <si>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</si>
  <si>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</si>
  <si>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</si>
  <si>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</si>
  <si>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</si>
  <si>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</si>
  <si>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</si>
  <si>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</si>
  <si>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</si>
  <si>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</si>
  <si>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</si>
  <si>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</si>
  <si>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</si>
  <si>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</si>
  <si>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</si>
  <si>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</si>
  <si>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</si>
  <si>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</si>
  <si>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</si>
  <si>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</si>
  <si>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</si>
  <si>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</si>
  <si>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</si>
  <si>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</si>
  <si>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</si>
  <si>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</si>
  <si>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</si>
  <si>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</si>
  <si>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</si>
  <si>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</si>
  <si>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</si>
  <si>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</si>
  <si>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</si>
  <si>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</si>
  <si>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</si>
  <si>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</si>
  <si>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</si>
  <si>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</si>
  <si>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</si>
  <si>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</si>
  <si>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</si>
  <si>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</si>
  <si>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</si>
  <si>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</si>
  <si>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</si>
  <si>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</si>
  <si>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</si>
  <si>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</si>
  <si>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</si>
  <si>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</si>
  <si>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</si>
  <si>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</si>
  <si>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</si>
  <si>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</si>
  <si>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</si>
  <si>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</si>
  <si>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</si>
  <si>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</si>
  <si>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</si>
  <si>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</si>
  <si>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</si>
  <si>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</si>
  <si>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</si>
  <si>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</si>
  <si>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</si>
  <si>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</si>
  <si>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</si>
  <si>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</si>
  <si>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</si>
  <si>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</si>
  <si>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</si>
  <si>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</si>
  <si>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</si>
  <si>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</si>
  <si>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</si>
  <si>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</si>
  <si>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</si>
  <si>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</si>
  <si>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</si>
  <si>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</si>
  <si>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</si>
  <si>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</si>
  <si>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</si>
  <si>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</si>
  <si>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</si>
  <si>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</si>
  <si>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</si>
  <si>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</si>
  <si>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</si>
  <si>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</si>
  <si>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</si>
  <si>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</si>
  <si>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</si>
  <si>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</si>
  <si>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</si>
  <si>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</si>
  <si>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</si>
  <si>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</si>
  <si>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</si>
  <si>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</si>
  <si>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</si>
  <si>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</si>
  <si>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</si>
  <si>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</si>
  <si>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</si>
  <si>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</si>
  <si>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</si>
  <si>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</si>
  <si>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</si>
  <si>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</si>
  <si>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</si>
  <si>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</si>
  <si>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</si>
  <si>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</si>
  <si>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</si>
  <si>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</si>
  <si>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</si>
  <si>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</si>
  <si>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</si>
  <si>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</si>
  <si>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</si>
  <si>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</si>
  <si>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</si>
  <si>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</si>
  <si>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</si>
  <si>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</si>
  <si>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</si>
  <si>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</si>
  <si>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</si>
  <si>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</si>
  <si>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</si>
  <si>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</si>
  <si>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</si>
  <si>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</si>
  <si>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</si>
  <si>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</si>
  <si>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</si>
  <si>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</si>
  <si>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</si>
  <si>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</si>
  <si>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</si>
  <si>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</si>
  <si>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</si>
  <si>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</si>
  <si>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</si>
  <si>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</si>
  <si>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</si>
  <si>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</si>
  <si>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</si>
  <si>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</si>
  <si>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</si>
  <si>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</si>
  <si>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</si>
  <si>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</si>
  <si>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</si>
  <si>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</si>
  <si>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</si>
  <si>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</si>
  <si>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</si>
  <si>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</si>
  <si>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</si>
  <si>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</si>
  <si>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</si>
  <si>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</si>
  <si>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</si>
  <si>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</si>
  <si>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</si>
  <si>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</si>
  <si>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</si>
  <si>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</si>
  <si>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</si>
  <si>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</si>
  <si>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</si>
  <si>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</si>
  <si>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</si>
  <si>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</si>
  <si>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</si>
  <si>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</si>
  <si>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</si>
  <si>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</si>
  <si>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</si>
  <si>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</si>
  <si>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</si>
  <si>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</si>
  <si>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</si>
  <si>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</si>
  <si>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</si>
  <si>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</si>
  <si>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</si>
  <si>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</si>
  <si>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</si>
  <si>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</si>
  <si>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</si>
  <si>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</si>
  <si>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</si>
  <si>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</si>
  <si>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</si>
  <si>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</si>
  <si>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</si>
  <si>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</si>
  <si>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</si>
  <si>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</si>
  <si>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</si>
  <si>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</si>
  <si>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</si>
  <si>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</si>
  <si>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</si>
  <si>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</si>
  <si>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</si>
  <si>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</si>
  <si>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</si>
  <si>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</si>
  <si>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</si>
  <si>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</si>
  <si>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</si>
  <si>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</si>
  <si>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</si>
  <si>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</si>
  <si>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</si>
  <si>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</si>
  <si>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</si>
  <si>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</si>
  <si>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</si>
  <si>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</si>
  <si>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</si>
  <si>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</si>
  <si>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</si>
  <si>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</si>
  <si>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</si>
  <si>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</si>
  <si>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</si>
  <si>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</si>
  <si>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</si>
  <si>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</si>
  <si>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</si>
  <si>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</si>
  <si>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</si>
  <si>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</si>
  <si>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</si>
  <si>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</si>
  <si>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</si>
  <si>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</si>
  <si>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</si>
  <si>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</si>
  <si>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</si>
  <si>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</si>
  <si>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</si>
  <si>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</si>
  <si>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</si>
  <si>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</si>
  <si>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</si>
  <si>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</si>
  <si>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</si>
  <si>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</si>
  <si>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</si>
  <si>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</si>
  <si>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</si>
  <si>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</si>
  <si>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</si>
  <si>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</si>
  <si>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</si>
  <si>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</si>
  <si>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</si>
  <si>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</si>
  <si>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</si>
  <si>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</si>
  <si>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</si>
  <si>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</si>
  <si>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</si>
  <si>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</si>
  <si>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</si>
  <si>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</si>
  <si>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</si>
  <si>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</si>
  <si>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</si>
  <si>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</si>
  <si>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</si>
  <si>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</si>
  <si>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</si>
  <si>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</si>
  <si>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</si>
  <si>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</si>
  <si>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</si>
  <si>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</si>
  <si>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</si>
  <si>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</si>
  <si>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</si>
  <si>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</si>
  <si>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</si>
  <si>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</si>
  <si>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</si>
  <si>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</si>
  <si>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</si>
  <si>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</si>
  <si>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</si>
  <si>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</si>
  <si>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</si>
  <si>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</si>
  <si>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</si>
  <si>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</si>
  <si>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</si>
  <si>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</si>
  <si>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</si>
  <si>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</si>
  <si>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</si>
  <si>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</si>
  <si>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</si>
  <si>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</si>
  <si>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</si>
  <si>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</si>
  <si>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</si>
  <si>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</si>
  <si>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</si>
  <si>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</si>
  <si>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</si>
  <si>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</si>
  <si>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</si>
  <si>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</si>
  <si>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</si>
  <si>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</si>
  <si>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</si>
  <si>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</si>
  <si>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</si>
  <si>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</si>
  <si>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</si>
  <si>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</si>
  <si>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</si>
  <si>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</si>
  <si>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</si>
  <si>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</si>
  <si>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</si>
  <si>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</si>
  <si>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</si>
  <si>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</si>
  <si>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</si>
  <si>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</si>
  <si>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</si>
  <si>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</si>
  <si>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</si>
  <si>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</si>
  <si>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</si>
  <si>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</si>
  <si>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</si>
  <si>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</si>
  <si>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</si>
  <si>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</si>
  <si>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</si>
  <si>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</si>
  <si>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</si>
  <si>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</si>
  <si>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</si>
  <si>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</si>
  <si>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</si>
  <si>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</si>
  <si>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</si>
  <si>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</si>
  <si>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</si>
  <si>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</si>
  <si>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</si>
  <si>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</si>
  <si>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</si>
  <si>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</si>
  <si>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</si>
  <si>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</si>
  <si>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</si>
  <si>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</si>
  <si>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</si>
  <si>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</si>
  <si>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</si>
  <si>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</si>
  <si>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</si>
  <si>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</si>
  <si>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</si>
  <si>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</si>
  <si>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</si>
  <si>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</si>
  <si>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</si>
  <si>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</si>
  <si>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</si>
  <si>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</si>
  <si>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</si>
  <si>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</si>
  <si>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</si>
  <si>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</si>
  <si>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</si>
  <si>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</si>
  <si>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</si>
  <si>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</si>
  <si>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</si>
  <si>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</si>
  <si>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</si>
  <si>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</si>
  <si>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</si>
  <si>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</si>
  <si>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</si>
  <si>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</si>
  <si>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</si>
  <si>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</si>
  <si>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</si>
  <si>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</si>
  <si>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</si>
  <si>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</si>
  <si>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</si>
  <si>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</si>
  <si>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</si>
  <si>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</si>
  <si>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</si>
  <si>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</si>
  <si>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</si>
  <si>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</si>
  <si>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</si>
  <si>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</si>
  <si>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</si>
  <si>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</si>
  <si>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</si>
  <si>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</si>
  <si>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</si>
  <si>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</si>
  <si>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</si>
  <si>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</si>
  <si>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</si>
  <si>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</si>
  <si>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</si>
  <si>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</si>
  <si>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</si>
  <si>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</si>
  <si>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</si>
  <si>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</si>
  <si>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</si>
  <si>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</si>
  <si>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</si>
  <si>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</si>
  <si>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</si>
  <si>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</si>
  <si>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</si>
  <si>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</si>
  <si>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</si>
  <si>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</si>
  <si>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</si>
  <si>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</si>
  <si>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</si>
  <si>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</si>
  <si>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</si>
  <si>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</si>
  <si>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</si>
  <si>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</si>
  <si>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</si>
  <si>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</si>
  <si>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</si>
  <si>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</si>
  <si>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</si>
  <si>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</si>
  <si>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</si>
  <si>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</si>
  <si>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</si>
  <si>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</si>
  <si>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</si>
  <si>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</si>
  <si>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</si>
  <si>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</si>
  <si>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</si>
  <si>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</si>
  <si>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</si>
  <si>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</si>
  <si>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</si>
  <si>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</si>
  <si>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</si>
  <si>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</si>
  <si>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</si>
  <si>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</si>
  <si>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</si>
  <si>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</si>
  <si>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</si>
  <si>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</si>
  <si>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</si>
  <si>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</si>
  <si>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</si>
  <si>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</si>
  <si>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</si>
  <si>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</si>
  <si>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</si>
  <si>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</si>
  <si>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</si>
  <si>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</si>
  <si>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</si>
  <si>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</si>
  <si>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</si>
  <si>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</si>
  <si>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</si>
  <si>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</si>
  <si>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</si>
  <si>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</si>
  <si>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</si>
  <si>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</si>
  <si>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</si>
  <si>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</si>
  <si>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</si>
  <si>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</si>
  <si>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</si>
  <si>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</si>
  <si>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</si>
  <si>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</si>
  <si>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</si>
  <si>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</si>
  <si>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</si>
  <si>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</si>
  <si>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</si>
  <si>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</si>
  <si>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</si>
  <si>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</si>
  <si>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</si>
  <si>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</si>
  <si>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</si>
  <si>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</si>
  <si>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</si>
  <si>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</si>
  <si>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</si>
  <si>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</si>
  <si>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</si>
  <si>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</si>
  <si>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</si>
  <si>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</si>
  <si>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</si>
  <si>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</si>
  <si>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</si>
  <si>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</si>
  <si>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</si>
  <si>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</si>
  <si>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</si>
  <si>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</si>
  <si>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</si>
  <si>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</si>
  <si>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</si>
  <si>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</si>
  <si>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</si>
  <si>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</si>
  <si>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</si>
  <si>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</si>
  <si>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</si>
  <si>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</si>
  <si>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</si>
  <si>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</si>
  <si>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</si>
  <si>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</si>
  <si>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</si>
  <si>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</si>
  <si>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</si>
  <si>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</si>
  <si>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</si>
  <si>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</si>
  <si>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</si>
  <si>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</si>
  <si>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</si>
  <si>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</si>
  <si>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</si>
  <si>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</si>
  <si>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</si>
  <si>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</si>
  <si>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</si>
  <si>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</si>
  <si>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</si>
  <si>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</si>
  <si>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</si>
  <si>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</si>
  <si>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</si>
  <si>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</si>
  <si>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</si>
  <si>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</si>
  <si>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</si>
  <si>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</si>
  <si>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</si>
  <si>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</si>
  <si>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</si>
  <si>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</si>
  <si>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</si>
  <si>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</si>
  <si>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</si>
  <si>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</si>
  <si>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</si>
  <si>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</si>
  <si>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</si>
  <si>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</si>
  <si>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</si>
  <si>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</si>
  <si>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</si>
  <si>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</si>
  <si>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</si>
  <si>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</si>
  <si>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</si>
  <si>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</si>
  <si>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</si>
  <si>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</si>
  <si>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</si>
  <si>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</si>
  <si>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</si>
  <si>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</si>
  <si>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</si>
  <si>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</si>
  <si>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</si>
  <si>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</si>
  <si>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</si>
  <si>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</si>
  <si>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</si>
  <si>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</si>
  <si>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</si>
  <si>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</si>
  <si>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</si>
  <si>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</si>
  <si>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</si>
  <si>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</si>
  <si>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</si>
  <si>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</si>
  <si>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</si>
  <si>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</si>
  <si>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</si>
  <si>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</si>
  <si>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</si>
  <si>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</si>
  <si>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</si>
  <si>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</si>
  <si>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</si>
  <si>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</si>
  <si>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</si>
  <si>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</si>
  <si>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</si>
  <si>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</si>
  <si>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</si>
  <si>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</si>
  <si>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</si>
  <si>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</si>
  <si>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</si>
  <si>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</si>
  <si>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</si>
  <si>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</si>
  <si>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</si>
  <si>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</si>
  <si>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</si>
  <si>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</si>
  <si>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</si>
  <si>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</si>
  <si>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</si>
  <si>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</si>
  <si>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</si>
  <si>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</si>
  <si>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</si>
  <si>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</si>
  <si>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</si>
  <si>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</si>
  <si>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</si>
  <si>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</si>
  <si>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</si>
  <si>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</si>
  <si>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</si>
  <si>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</si>
  <si>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</si>
  <si>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</si>
  <si>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</si>
  <si>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</si>
  <si>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</si>
  <si>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</si>
  <si>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</si>
  <si>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</si>
  <si>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</si>
  <si>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</si>
  <si>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</si>
  <si>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</si>
  <si>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</si>
  <si>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</si>
  <si>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</si>
  <si>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</si>
  <si>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</si>
  <si>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</si>
  <si>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</si>
  <si>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</si>
  <si>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</si>
  <si>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</si>
  <si>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</si>
  <si>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</si>
  <si>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</si>
  <si>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</si>
  <si>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</si>
  <si>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</si>
  <si>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</si>
  <si>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</si>
  <si>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</si>
  <si>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</si>
  <si>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</si>
  <si>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</si>
  <si>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</si>
  <si>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</si>
  <si>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</si>
  <si>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</si>
  <si>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</si>
  <si>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</si>
  <si>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</si>
  <si>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</si>
  <si>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</si>
  <si>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</si>
  <si>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</si>
  <si>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</si>
  <si>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</si>
  <si>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</si>
  <si>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</si>
  <si>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</si>
  <si>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</si>
  <si>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</si>
  <si>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</si>
  <si>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</si>
  <si>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</si>
  <si>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</si>
  <si>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</si>
  <si>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</si>
  <si>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</si>
  <si>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</si>
  <si>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</si>
  <si>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</si>
  <si>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</si>
  <si>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</si>
  <si>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</si>
  <si>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</si>
  <si>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</si>
  <si>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</si>
  <si>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</si>
  <si>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</si>
  <si>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</si>
  <si>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</si>
  <si>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</si>
  <si>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</si>
  <si>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</si>
  <si>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</si>
  <si>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</si>
  <si>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</si>
  <si>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</si>
  <si>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</si>
  <si>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</si>
  <si>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</si>
  <si>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</si>
  <si>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</si>
  <si>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</si>
  <si>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</si>
  <si>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</si>
  <si>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</si>
  <si>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</si>
  <si>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</si>
  <si>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</si>
  <si>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</si>
  <si>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</si>
  <si>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</si>
  <si>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</si>
  <si>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</si>
  <si>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</si>
  <si>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</si>
  <si>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</si>
  <si>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</si>
  <si>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</si>
  <si>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</si>
  <si>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</si>
  <si>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</si>
  <si>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</si>
  <si>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</si>
  <si>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</si>
  <si>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</si>
  <si>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</si>
  <si>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</si>
  <si>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</si>
  <si>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</si>
  <si>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</si>
  <si>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</si>
  <si>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</si>
  <si>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</si>
  <si>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</si>
  <si>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</si>
  <si>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</si>
  <si>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</si>
  <si>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</si>
  <si>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</si>
  <si>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</si>
  <si>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</si>
  <si>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</si>
  <si>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</si>
  <si>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</si>
  <si>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</si>
  <si>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</si>
  <si>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</si>
  <si>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</si>
  <si>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</si>
  <si>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</si>
  <si>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</si>
  <si>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</si>
  <si>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</si>
  <si>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</si>
  <si>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</si>
  <si>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</si>
  <si>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</si>
  <si>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</si>
  <si>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</si>
  <si>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</si>
  <si>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</si>
  <si>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</si>
  <si>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</si>
  <si>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</si>
  <si>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</si>
  <si>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</si>
  <si>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</si>
  <si>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</si>
  <si>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</si>
  <si>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</si>
  <si>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</si>
  <si>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</si>
  <si>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</si>
  <si>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</si>
  <si>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</si>
  <si>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</si>
  <si>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</si>
  <si>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</si>
  <si>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</si>
  <si>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</si>
  <si>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</si>
  <si>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</si>
  <si>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</si>
  <si>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</si>
  <si>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</si>
  <si>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</si>
  <si>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</si>
  <si>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</si>
  <si>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</si>
  <si>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</si>
  <si>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</si>
  <si>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</si>
  <si>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</si>
  <si>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</si>
  <si>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</si>
  <si>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</si>
  <si>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</si>
  <si>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</si>
  <si>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</si>
  <si>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</si>
  <si>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</si>
  <si>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</si>
  <si>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</si>
  <si>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</si>
  <si>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</si>
  <si>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</si>
  <si>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</si>
  <si>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</si>
  <si>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</si>
  <si>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</si>
  <si>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</si>
  <si>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</si>
  <si>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</si>
  <si>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</si>
  <si>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</si>
  <si>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</si>
  <si>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</si>
  <si>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</si>
  <si>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</si>
  <si>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</si>
  <si>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</si>
  <si>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</si>
  <si>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</si>
  <si>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</si>
  <si>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</si>
  <si>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</si>
  <si>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</si>
  <si>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</si>
  <si>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</si>
  <si>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</si>
  <si>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</si>
  <si>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</si>
  <si>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</si>
  <si>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</si>
  <si>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</si>
  <si>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</si>
  <si>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</si>
  <si>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</si>
  <si>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</si>
  <si>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</si>
  <si>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</si>
  <si>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</si>
  <si>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</si>
  <si>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</si>
  <si>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</si>
  <si>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</si>
  <si>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</si>
  <si>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</si>
  <si>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</si>
  <si>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</si>
  <si>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</si>
  <si>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</si>
  <si>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</si>
  <si>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</si>
  <si>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</si>
  <si>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</si>
  <si>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</si>
  <si>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</si>
  <si>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</si>
  <si>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</si>
  <si>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</si>
  <si>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</si>
  <si>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</si>
  <si>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</si>
  <si>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</si>
  <si>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</si>
  <si>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</si>
  <si>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</si>
  <si>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</si>
  <si>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</si>
  <si>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</si>
  <si>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</si>
  <si>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</si>
  <si>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</si>
  <si>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</si>
  <si>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</si>
  <si>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</si>
  <si>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</si>
  <si>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</si>
  <si>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</si>
  <si>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</si>
  <si>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</si>
  <si>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</si>
  <si>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</si>
  <si>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</si>
  <si>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</si>
  <si>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</si>
  <si>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</si>
  <si>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</si>
  <si>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</si>
  <si>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</si>
  <si>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</si>
  <si>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</si>
  <si>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</si>
  <si>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</si>
  <si>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</si>
  <si>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</si>
  <si>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</si>
  <si>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</si>
  <si>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</si>
  <si>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</si>
  <si>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</si>
  <si>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</si>
  <si>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</si>
  <si>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</si>
  <si>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</si>
  <si>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</si>
  <si>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</si>
  <si>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</si>
  <si>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</si>
  <si>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</si>
  <si>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</si>
  <si>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</si>
  <si>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</si>
  <si>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</si>
  <si>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</si>
  <si>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</si>
  <si>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</si>
  <si>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</si>
  <si>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</si>
  <si>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</si>
  <si>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</si>
  <si>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</si>
  <si>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</si>
  <si>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</si>
  <si>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</si>
  <si>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</si>
  <si>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</si>
  <si>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</si>
  <si>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</si>
  <si>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</si>
  <si>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</si>
  <si>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</si>
  <si>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</si>
  <si>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</si>
  <si>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</si>
  <si>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</si>
  <si>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</si>
  <si>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</si>
  <si>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</si>
  <si>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</si>
  <si>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</si>
  <si>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</si>
  <si>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</si>
  <si>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</si>
  <si>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</si>
  <si>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</si>
  <si>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</si>
  <si>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</si>
  <si>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</si>
  <si>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</si>
  <si>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</si>
  <si>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</si>
  <si>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</si>
  <si>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</si>
  <si>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</si>
  <si>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</si>
  <si>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</si>
  <si>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</si>
  <si>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</si>
  <si>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</si>
  <si>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</si>
  <si>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</si>
  <si>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</si>
  <si>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</si>
  <si>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</si>
  <si>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</si>
  <si>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</si>
  <si>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</si>
  <si>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</si>
  <si>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</si>
  <si>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</si>
  <si>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</si>
  <si>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</si>
  <si>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</si>
  <si>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</si>
  <si>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</si>
  <si>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</si>
  <si>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</si>
  <si>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</si>
  <si>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</si>
  <si>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</si>
  <si>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</si>
  <si>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</si>
  <si>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</si>
  <si>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</si>
  <si>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</si>
  <si>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</si>
  <si>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</si>
  <si>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</si>
  <si>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</si>
  <si>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</si>
  <si>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</si>
  <si>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</si>
  <si>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</si>
  <si>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</si>
  <si>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</si>
  <si>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</si>
  <si>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</si>
  <si>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</si>
  <si>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</si>
  <si>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</si>
  <si>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</si>
  <si>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</si>
  <si>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</si>
  <si>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</si>
  <si>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</si>
  <si>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</si>
  <si>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</si>
  <si>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</si>
  <si>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</si>
  <si>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</si>
  <si>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</si>
  <si>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</si>
  <si>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</si>
  <si>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</si>
  <si>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</si>
  <si>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</si>
  <si>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</si>
  <si>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</si>
  <si>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</si>
  <si>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</si>
  <si>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</si>
  <si>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</si>
  <si>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</si>
  <si>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</si>
  <si>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</si>
  <si>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</si>
  <si>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</si>
  <si>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</si>
  <si>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</si>
  <si>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</si>
  <si>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</si>
  <si>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</si>
  <si>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</si>
  <si>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</si>
  <si>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</si>
  <si>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</si>
  <si>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</si>
  <si>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</si>
  <si>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</si>
  <si>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</si>
  <si>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</si>
  <si>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</si>
  <si>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</si>
  <si>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</si>
  <si>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</si>
  <si>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</si>
  <si>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</si>
  <si>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</si>
  <si>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</si>
  <si>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</si>
  <si>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</si>
  <si>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</si>
  <si>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</si>
  <si>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</si>
  <si>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</si>
  <si>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</si>
  <si>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</si>
  <si>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</si>
  <si>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</si>
  <si>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</si>
  <si>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</si>
  <si>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</si>
  <si>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</si>
  <si>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</si>
  <si>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</si>
  <si>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</si>
  <si>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</si>
  <si>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</si>
  <si>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</si>
  <si>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</si>
  <si>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</si>
  <si>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</si>
  <si>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</si>
  <si>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</si>
  <si>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</si>
  <si>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</si>
  <si>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</si>
  <si>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</si>
  <si>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</si>
  <si>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</si>
  <si>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</si>
  <si>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</si>
  <si>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</si>
  <si>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</si>
  <si>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</si>
  <si>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</si>
  <si>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</si>
  <si>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</si>
  <si>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</si>
  <si>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</si>
  <si>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</si>
  <si>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</si>
  <si>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</si>
  <si>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</si>
  <si>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</si>
  <si>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</si>
  <si>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</si>
  <si>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</si>
  <si>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</si>
  <si>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</si>
  <si>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</si>
  <si>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</si>
  <si>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</si>
  <si>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</si>
  <si>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</si>
  <si>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</si>
  <si>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</si>
  <si>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</si>
  <si>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</si>
  <si>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</si>
  <si>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</si>
  <si>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</si>
  <si>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</si>
  <si>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</si>
  <si>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</si>
  <si>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</si>
  <si>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</si>
  <si>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</si>
  <si>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</si>
  <si>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</si>
  <si>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</si>
  <si>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</si>
  <si>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</si>
  <si>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</si>
  <si>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</si>
  <si>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</si>
  <si>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</si>
  <si>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</si>
  <si>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</si>
  <si>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</si>
  <si>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</si>
  <si>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</si>
  <si>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</si>
  <si>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</si>
  <si>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</si>
  <si>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</si>
  <si>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</si>
  <si>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</si>
  <si>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</si>
  <si>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</si>
  <si>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</si>
  <si>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</si>
  <si>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</si>
  <si>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</si>
  <si>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</si>
  <si>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</si>
  <si>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</si>
  <si>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</si>
  <si>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</si>
  <si>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</si>
  <si>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</si>
  <si>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</si>
  <si>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</si>
  <si>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</si>
  <si>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</si>
  <si>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</si>
  <si>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</si>
  <si>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</si>
  <si>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</si>
  <si>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</si>
  <si>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</si>
  <si>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</si>
  <si>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</si>
  <si>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</si>
  <si>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</si>
  <si>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</si>
  <si>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</si>
  <si>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</si>
  <si>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</si>
  <si>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</si>
  <si>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</si>
  <si>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</si>
  <si>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</si>
  <si>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</si>
  <si>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</si>
  <si>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</si>
  <si>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</si>
  <si>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</si>
  <si>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</si>
  <si>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</si>
  <si>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</si>
  <si>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</si>
  <si>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</si>
  <si>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</si>
  <si>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</si>
  <si>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</si>
  <si>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</si>
  <si>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</si>
  <si>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</si>
  <si>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</si>
  <si>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</si>
  <si>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</si>
  <si>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</si>
  <si>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</si>
  <si>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</si>
  <si>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</si>
  <si>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</si>
  <si>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</si>
  <si>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</si>
  <si>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</si>
  <si>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</si>
  <si>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</si>
  <si>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</si>
  <si>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</si>
  <si>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</si>
  <si>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</si>
  <si>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</si>
  <si>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</si>
  <si>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</si>
  <si>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</si>
  <si>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</si>
  <si>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</si>
  <si>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</si>
  <si>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</si>
  <si>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</si>
  <si>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</si>
  <si>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</si>
  <si>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</si>
  <si>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</si>
  <si>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</si>
  <si>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</si>
  <si>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</si>
  <si>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</si>
  <si>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</si>
  <si>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</si>
  <si>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</si>
  <si>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</si>
  <si>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</si>
  <si>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</si>
  <si>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</si>
  <si>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</si>
  <si>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</si>
  <si>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</si>
  <si>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</si>
  <si>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</si>
  <si>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</si>
  <si>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</si>
  <si>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</si>
  <si>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</si>
  <si>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</si>
  <si>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</si>
  <si>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</si>
  <si>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</si>
  <si>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</si>
  <si>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</si>
  <si>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</si>
  <si>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</si>
  <si>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</si>
  <si>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</si>
  <si>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</si>
  <si>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</si>
  <si>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</si>
  <si>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</si>
  <si>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</si>
  <si>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</si>
  <si>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</si>
  <si>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</si>
  <si>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</si>
  <si>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</si>
  <si>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</si>
  <si>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</si>
  <si>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</si>
  <si>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</si>
  <si>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</si>
  <si>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</si>
  <si>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</si>
  <si>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</si>
  <si>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</si>
  <si>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</si>
  <si>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</si>
  <si>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</si>
  <si>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</si>
  <si>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</si>
  <si>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</si>
  <si>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</si>
  <si>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</si>
  <si>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</si>
  <si>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</si>
  <si>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</si>
  <si>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</si>
  <si>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</si>
  <si>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</si>
  <si>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</si>
  <si>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</si>
  <si>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</si>
  <si>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</si>
  <si>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</si>
  <si>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</si>
  <si>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</si>
  <si>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</si>
  <si>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</si>
  <si>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</si>
  <si>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</si>
  <si>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</si>
  <si>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</si>
  <si>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</si>
  <si>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</si>
  <si>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</si>
  <si>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</si>
  <si>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</si>
  <si>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</si>
  <si>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</si>
  <si>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</si>
  <si>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</si>
  <si>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</si>
  <si>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</si>
  <si>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</si>
  <si>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</si>
  <si>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</si>
  <si>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</si>
  <si>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</si>
  <si>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</si>
  <si>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</si>
  <si>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</si>
  <si>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</si>
  <si>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</si>
  <si>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</si>
  <si>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</si>
  <si>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</si>
  <si>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</si>
  <si>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</si>
  <si>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</si>
  <si>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</si>
  <si>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</si>
  <si>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</si>
  <si>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</si>
  <si>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</si>
  <si>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</si>
  <si>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</si>
  <si>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</si>
  <si>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</si>
  <si>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</si>
  <si>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</si>
  <si>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</si>
  <si>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</si>
  <si>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</si>
  <si>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</si>
  <si>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</si>
  <si>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</si>
  <si>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</si>
  <si>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</si>
  <si>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</si>
  <si>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</si>
  <si>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</si>
  <si>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</si>
  <si>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</si>
  <si>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</si>
  <si>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</si>
  <si>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</si>
  <si>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</si>
  <si>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</si>
  <si>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</si>
  <si>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</si>
  <si>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</si>
  <si>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</si>
  <si>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</si>
  <si>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</si>
  <si>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</si>
  <si>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</si>
  <si>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</si>
  <si>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</si>
  <si>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</si>
  <si>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</si>
  <si>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</si>
  <si>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</si>
  <si>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</si>
  <si>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</si>
  <si>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</si>
  <si>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</si>
  <si>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</si>
  <si>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</si>
  <si>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</si>
  <si>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</si>
  <si>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</si>
  <si>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</si>
  <si>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</si>
  <si>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</si>
  <si>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</si>
  <si>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</si>
  <si>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</si>
  <si>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</si>
  <si>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</si>
  <si>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</si>
  <si>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</si>
  <si>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</si>
  <si>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</si>
  <si>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</si>
  <si>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</si>
  <si>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</si>
  <si>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</si>
  <si>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</si>
  <si>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</si>
  <si>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</si>
  <si>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</si>
  <si>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</si>
  <si>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</si>
  <si>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</si>
  <si>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</si>
  <si>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</si>
  <si>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</si>
  <si>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</si>
  <si>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</si>
  <si>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</si>
  <si>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</si>
  <si>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</si>
  <si>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</si>
  <si>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</si>
  <si>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</si>
  <si>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</si>
  <si>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</si>
  <si>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</si>
  <si>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</si>
  <si>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</si>
  <si>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</si>
  <si>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</si>
  <si>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</si>
  <si>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</si>
  <si>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</si>
  <si>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</si>
  <si>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</si>
  <si>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</si>
  <si>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</si>
  <si>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</si>
  <si>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</si>
  <si>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</si>
  <si>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</si>
  <si>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</si>
  <si>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</si>
  <si>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</si>
  <si>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</si>
  <si>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</si>
  <si>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</si>
  <si>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</si>
  <si>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</si>
  <si>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</si>
  <si>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</si>
  <si>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</si>
  <si>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</si>
  <si>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</si>
  <si>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</si>
  <si>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</si>
  <si>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</si>
  <si>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</si>
  <si>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</si>
  <si>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</si>
  <si>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</si>
  <si>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</si>
  <si>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</si>
  <si>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</si>
  <si>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</si>
  <si>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</si>
  <si>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</si>
  <si>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</si>
  <si>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</si>
  <si>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</si>
  <si>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</si>
  <si>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</si>
  <si>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</si>
  <si>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</si>
  <si>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</si>
  <si>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</si>
  <si>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</si>
  <si>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</si>
  <si>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</si>
  <si>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</si>
  <si>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</si>
  <si>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</si>
  <si>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</si>
  <si>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</si>
  <si>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</si>
  <si>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</si>
  <si>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</si>
  <si>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</si>
  <si>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</si>
  <si>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</si>
  <si>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</si>
  <si>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</si>
  <si>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</si>
  <si>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</si>
  <si>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</si>
  <si>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</si>
  <si>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</si>
  <si>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</si>
  <si>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</si>
  <si>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</si>
  <si>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</si>
  <si>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</si>
  <si>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</si>
  <si>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</si>
  <si>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</si>
  <si>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</si>
  <si>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</si>
  <si>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</si>
  <si>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</si>
  <si>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</si>
  <si>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</si>
  <si>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</si>
  <si>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</si>
  <si>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</si>
  <si>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</si>
  <si>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</si>
  <si>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</si>
  <si>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</si>
  <si>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</si>
  <si>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</si>
  <si>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</si>
  <si>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</si>
  <si>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</si>
  <si>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</si>
  <si>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</si>
  <si>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</si>
  <si>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</si>
  <si>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</si>
  <si>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</si>
  <si>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</si>
  <si>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</si>
  <si>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</si>
  <si>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</si>
  <si>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</si>
  <si>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</si>
  <si>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</si>
  <si>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</si>
  <si>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</si>
  <si>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</si>
  <si>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</si>
  <si>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</si>
  <si>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</si>
  <si>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</si>
  <si>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</si>
  <si>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</si>
  <si>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</si>
  <si>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</si>
  <si>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</si>
  <si>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</si>
  <si>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</si>
  <si>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</si>
  <si>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</si>
  <si>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</si>
  <si>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</si>
  <si>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</si>
  <si>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</si>
  <si>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</si>
  <si>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</si>
  <si>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</si>
  <si>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</si>
  <si>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</si>
  <si>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</si>
  <si>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</si>
  <si>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</si>
  <si>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</si>
  <si>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</si>
  <si>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</si>
  <si>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</si>
  <si>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</si>
  <si>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</si>
  <si>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</si>
  <si>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</si>
  <si>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</si>
  <si>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</si>
  <si>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</si>
  <si>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</si>
  <si>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</si>
  <si>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</si>
  <si>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</si>
  <si>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</si>
  <si>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</si>
  <si>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</si>
  <si>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</si>
  <si>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</si>
  <si>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</si>
  <si>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</si>
  <si>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</si>
  <si>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</si>
  <si>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</si>
  <si>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</si>
  <si>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</si>
  <si>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</si>
  <si>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</si>
  <si>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</si>
  <si>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</si>
  <si>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</si>
  <si>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</si>
  <si>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</si>
  <si>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</si>
  <si>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</si>
  <si>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</si>
  <si>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</si>
  <si>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</si>
  <si>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</si>
  <si>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</si>
  <si>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</si>
  <si>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</si>
  <si>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</si>
  <si>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</si>
  <si>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</si>
  <si>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</si>
  <si>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</si>
  <si>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</si>
  <si>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</si>
  <si>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</si>
  <si>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</si>
  <si>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</si>
  <si>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</si>
  <si>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</si>
  <si>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</si>
  <si>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</si>
  <si>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</si>
  <si>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</si>
  <si>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</si>
  <si>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</si>
  <si>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</si>
  <si>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</si>
  <si>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</si>
  <si>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</si>
  <si>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</si>
  <si>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</si>
  <si>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</si>
  <si>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</si>
  <si>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</si>
  <si>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</si>
  <si>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</si>
  <si>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</si>
  <si>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</si>
  <si>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</si>
  <si>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</si>
  <si>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</si>
  <si>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</si>
  <si>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</si>
  <si>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</si>
  <si>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</si>
  <si>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</si>
  <si>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</si>
  <si>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</si>
  <si>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</si>
  <si>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</si>
  <si>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</si>
  <si>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</si>
  <si>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</si>
  <si>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</si>
  <si>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</si>
  <si>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</si>
  <si>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</si>
  <si>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</si>
  <si>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</si>
  <si>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</si>
  <si>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</si>
  <si>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</si>
  <si>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</si>
  <si>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</si>
  <si>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</si>
  <si>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</si>
  <si>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</si>
  <si>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</si>
  <si>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</si>
  <si>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</si>
  <si>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</si>
  <si>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</si>
  <si>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</si>
  <si>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</si>
  <si>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</si>
  <si>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</si>
  <si>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</si>
  <si>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</si>
  <si>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</si>
  <si>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</si>
  <si>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</si>
  <si>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</si>
  <si>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</si>
  <si>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</si>
  <si>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</si>
  <si>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</si>
  <si>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</si>
  <si>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</si>
  <si>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</si>
  <si>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</si>
  <si>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</si>
  <si>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</si>
  <si>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</si>
  <si>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</si>
  <si>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</si>
  <si>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</si>
  <si>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</si>
  <si>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</si>
  <si>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</si>
  <si>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</si>
  <si>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</si>
  <si>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</si>
  <si>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</si>
  <si>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</si>
  <si>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</si>
  <si>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</si>
  <si>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</si>
  <si>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</si>
  <si>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</si>
  <si>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</si>
  <si>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</si>
  <si>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</si>
  <si>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</si>
  <si>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</si>
  <si>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</si>
  <si>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</si>
  <si>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</si>
  <si>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</si>
  <si>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</si>
  <si>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</si>
  <si>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</si>
  <si>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</si>
  <si>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</si>
  <si>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</si>
  <si>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</si>
  <si>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</si>
  <si>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</si>
  <si>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</si>
  <si>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</si>
  <si>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</si>
  <si>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</si>
  <si>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</si>
  <si>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</si>
  <si>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</si>
  <si>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</si>
  <si>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</si>
  <si>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</si>
  <si>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</si>
  <si>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</si>
  <si>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</si>
  <si>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</si>
  <si>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</si>
  <si>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</si>
  <si>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</si>
  <si>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</si>
  <si>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</si>
  <si>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</si>
  <si>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</si>
  <si>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</si>
  <si>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</si>
  <si>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</si>
  <si>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</si>
  <si>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</si>
  <si>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</si>
  <si>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</si>
  <si>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</si>
  <si>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</si>
  <si>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</si>
  <si>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</si>
  <si>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</si>
  <si>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</si>
  <si>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</si>
  <si>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</si>
  <si>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</si>
  <si>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</si>
  <si>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</si>
  <si>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</si>
  <si>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</si>
  <si>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</si>
  <si>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</si>
  <si>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</si>
  <si>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</si>
  <si>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</si>
  <si>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</si>
  <si>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</si>
  <si>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</si>
  <si>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</si>
  <si>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</si>
  <si>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</si>
  <si>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</si>
  <si>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</si>
  <si>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</si>
  <si>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</si>
  <si>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</si>
  <si>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</si>
  <si>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</si>
  <si>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</si>
  <si>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</si>
  <si>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</si>
  <si>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</si>
  <si>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</si>
  <si>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</si>
  <si>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</si>
  <si>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</si>
  <si>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</si>
  <si>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</si>
  <si>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</si>
  <si>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</si>
  <si>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</si>
  <si>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</si>
  <si>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</si>
  <si>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</si>
  <si>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</si>
  <si>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</si>
  <si>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</si>
  <si>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</si>
  <si>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</si>
  <si>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</si>
  <si>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</si>
  <si>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</si>
  <si>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</si>
  <si>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</si>
  <si>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</si>
  <si>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</si>
  <si>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</si>
  <si>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</si>
  <si>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</si>
  <si>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</si>
  <si>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</si>
  <si>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</si>
  <si>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</si>
  <si>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</si>
  <si>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</si>
  <si>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</si>
  <si>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</si>
  <si>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</si>
  <si>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</si>
  <si>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</si>
  <si>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</si>
  <si>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</si>
  <si>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</si>
  <si>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</si>
  <si>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</si>
  <si>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</si>
  <si>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</si>
  <si>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</si>
  <si>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</si>
  <si>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</si>
  <si>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</si>
  <si>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</si>
  <si>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</si>
  <si>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</si>
  <si>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</si>
  <si>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</si>
  <si>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</si>
  <si>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</si>
  <si>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</si>
  <si>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</si>
  <si>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</si>
  <si>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</si>
  <si>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</si>
  <si>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</si>
  <si>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</si>
  <si>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</si>
  <si>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</si>
  <si>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</si>
  <si>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</si>
  <si>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</si>
  <si>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</si>
  <si>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</si>
  <si>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</si>
  <si>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</si>
  <si>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</si>
  <si>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</si>
  <si>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</si>
  <si>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</si>
  <si>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</si>
  <si>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</si>
  <si>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</si>
  <si>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</si>
  <si>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</si>
  <si>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</si>
  <si>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</si>
  <si>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</si>
  <si>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</si>
  <si>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</si>
  <si>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</si>
  <si>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</si>
  <si>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</si>
  <si>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</si>
  <si>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</si>
  <si>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</si>
  <si>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</si>
  <si>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</si>
  <si>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</si>
  <si>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</si>
  <si>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</si>
  <si>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</si>
  <si>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</si>
  <si>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</si>
  <si>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</si>
  <si>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</si>
  <si>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</si>
  <si>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</si>
  <si>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</si>
  <si>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</si>
  <si>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</si>
  <si>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</si>
  <si>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</si>
  <si>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</si>
  <si>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</si>
  <si>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</si>
  <si>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</si>
  <si>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</si>
  <si>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</si>
  <si>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</si>
  <si>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</si>
  <si>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</si>
  <si>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</si>
  <si>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</si>
  <si>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</si>
  <si>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</si>
  <si>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</si>
  <si>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</si>
  <si>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</si>
  <si>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</si>
  <si>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</si>
  <si>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</si>
  <si>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</si>
  <si>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</si>
  <si>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</si>
  <si>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</si>
  <si>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</si>
  <si>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</si>
  <si>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</si>
  <si>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</si>
  <si>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</si>
  <si>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</si>
  <si>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</si>
  <si>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</si>
  <si>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</si>
  <si>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</si>
  <si>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</si>
  <si>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</si>
  <si>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</si>
  <si>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</si>
  <si>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</si>
  <si>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</si>
  <si>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</si>
  <si>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</si>
  <si>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</si>
  <si>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</si>
  <si>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</si>
  <si>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</si>
  <si>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</si>
  <si>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</si>
  <si>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</si>
  <si>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</si>
  <si>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</si>
  <si>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</si>
  <si>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</si>
  <si>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</si>
  <si>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</si>
  <si>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</si>
  <si>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</si>
  <si>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</si>
  <si>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</si>
  <si>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</si>
  <si>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</si>
  <si>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</si>
  <si>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</si>
  <si>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</si>
  <si>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</si>
  <si>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</si>
  <si>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</si>
  <si>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</si>
  <si>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</si>
  <si>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</si>
  <si>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</si>
  <si>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</si>
  <si>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</si>
  <si>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</si>
  <si>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</si>
  <si>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</si>
  <si>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</si>
  <si>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</si>
  <si>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</si>
  <si>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</si>
  <si>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</si>
  <si>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</si>
  <si>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</si>
  <si>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</si>
  <si>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</si>
  <si>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</si>
  <si>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</si>
  <si>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</si>
  <si>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</si>
  <si>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</si>
  <si>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</si>
  <si>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</si>
  <si>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</si>
  <si>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</si>
  <si>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</si>
  <si>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</si>
  <si>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</si>
  <si>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</si>
  <si>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</si>
  <si>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</si>
  <si>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</si>
  <si>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</si>
  <si>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</si>
  <si>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</si>
  <si>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</si>
  <si>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</si>
  <si>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</si>
  <si>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</si>
  <si>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</si>
  <si>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</si>
  <si>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</si>
  <si>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</si>
  <si>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</si>
  <si>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</si>
  <si>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</si>
  <si>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</si>
  <si>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</si>
  <si>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</si>
  <si>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</si>
  <si>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</si>
  <si>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</si>
  <si>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</si>
  <si>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</si>
  <si>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</si>
  <si>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</si>
  <si>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</si>
  <si>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</si>
  <si>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</si>
  <si>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</si>
  <si>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</si>
  <si>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</si>
  <si>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</si>
  <si>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</si>
  <si>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</si>
  <si>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</si>
  <si>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</si>
  <si>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</si>
  <si>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</si>
  <si>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</si>
  <si>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</si>
  <si>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</si>
  <si>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</si>
  <si>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</si>
  <si>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</si>
  <si>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</si>
  <si>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</si>
  <si>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</si>
  <si>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</si>
  <si>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</si>
  <si>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</si>
  <si>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</si>
  <si>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</si>
  <si>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</si>
  <si>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</si>
  <si>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</si>
  <si>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</si>
  <si>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</si>
  <si>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</si>
  <si>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</si>
  <si>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</si>
  <si>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</si>
  <si>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</si>
  <si>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</si>
  <si>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</si>
  <si>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</si>
  <si>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</si>
  <si>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</si>
  <si>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</si>
  <si>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</si>
  <si>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</si>
  <si>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</si>
  <si>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</si>
  <si>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</si>
  <si>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</si>
  <si>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</si>
  <si>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</si>
  <si>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</si>
  <si>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</si>
  <si>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</si>
  <si>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</si>
  <si>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</si>
  <si>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</si>
  <si>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</si>
  <si>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</si>
  <si>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</si>
  <si>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</si>
  <si>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</si>
  <si>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</si>
  <si>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</si>
  <si>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</si>
  <si>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</si>
  <si>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</si>
  <si>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</si>
  <si>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</si>
  <si>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</si>
  <si>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</si>
  <si>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</si>
  <si>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</si>
  <si>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</si>
  <si>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</si>
  <si>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</si>
  <si>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</si>
  <si>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</si>
  <si>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</si>
  <si>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</si>
  <si>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</si>
  <si>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</si>
  <si>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</si>
  <si>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</si>
  <si>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</si>
  <si>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</si>
  <si>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</si>
  <si>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</si>
  <si>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</si>
  <si>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</si>
  <si>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</si>
  <si>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</si>
  <si>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</si>
  <si>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</si>
  <si>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</si>
  <si>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</si>
  <si>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</si>
  <si>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</si>
  <si>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</si>
  <si>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</si>
  <si>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</si>
  <si>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</si>
  <si>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</si>
  <si>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</si>
  <si>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</si>
  <si>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</si>
  <si>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</si>
  <si>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</si>
  <si>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</si>
  <si>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</si>
  <si>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</si>
  <si>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</si>
  <si>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</si>
  <si>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</si>
  <si>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</si>
  <si>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</si>
  <si>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</si>
  <si>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</si>
  <si>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</si>
  <si>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</si>
  <si>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</si>
  <si>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</si>
  <si>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</si>
  <si>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</si>
  <si>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</si>
  <si>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</si>
  <si>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</si>
  <si>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</si>
  <si>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</si>
  <si>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</si>
  <si>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</si>
  <si>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</si>
  <si>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</si>
  <si>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</si>
  <si>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</si>
  <si>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</si>
  <si>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</si>
  <si>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</si>
  <si>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</si>
  <si>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</si>
  <si>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</si>
  <si>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</si>
  <si>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</si>
  <si>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</si>
  <si>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</si>
  <si>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</si>
  <si>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</si>
  <si>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</si>
  <si>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</si>
  <si>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</si>
  <si>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</si>
  <si>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</si>
  <si>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</si>
  <si>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</si>
  <si>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</si>
  <si>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</si>
  <si>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</si>
  <si>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</si>
  <si>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</si>
  <si>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</si>
  <si>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</si>
  <si>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</si>
  <si>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</si>
  <si>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</si>
  <si>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</si>
  <si>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</si>
  <si>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</si>
  <si>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</si>
  <si>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</si>
  <si>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</si>
  <si>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</si>
  <si>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</si>
  <si>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</si>
  <si>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</si>
  <si>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</si>
  <si>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</si>
  <si>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</si>
  <si>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</si>
  <si>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</si>
  <si>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</si>
  <si>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</si>
  <si>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</si>
  <si>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</si>
  <si>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</si>
  <si>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</si>
  <si>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</si>
  <si>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</si>
  <si>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</si>
  <si>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</si>
  <si>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</si>
  <si>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</si>
  <si>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</si>
  <si>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</si>
  <si>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</si>
  <si>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</si>
  <si>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</si>
  <si>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</si>
  <si>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</si>
  <si>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</si>
  <si>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</si>
  <si>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</si>
  <si>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</si>
  <si>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</si>
  <si>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</si>
  <si>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</si>
  <si>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</si>
  <si>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</si>
  <si>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</si>
  <si>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</si>
  <si>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</si>
  <si>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</si>
  <si>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</si>
  <si>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</si>
  <si>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</si>
  <si>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</si>
  <si>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</si>
  <si>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</si>
  <si>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</si>
  <si>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</si>
  <si>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</si>
  <si>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</si>
  <si>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</si>
  <si>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</si>
  <si>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</si>
  <si>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</si>
  <si>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</si>
  <si>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</si>
  <si>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</si>
  <si>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</si>
  <si>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</si>
  <si>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</si>
  <si>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</si>
  <si>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</si>
  <si>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</si>
  <si>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</si>
  <si>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</si>
  <si>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</si>
  <si>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</si>
  <si>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</si>
  <si>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</si>
  <si>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</si>
  <si>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</si>
  <si>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</si>
  <si>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</si>
  <si>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</si>
  <si>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</si>
  <si>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</si>
  <si>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</si>
  <si>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</si>
  <si>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</si>
  <si>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</si>
  <si>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</si>
  <si>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</si>
  <si>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</si>
  <si>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</si>
  <si>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</si>
  <si>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</si>
  <si>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</si>
  <si>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</si>
  <si>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</si>
  <si>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</si>
  <si>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</si>
  <si>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</si>
  <si>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</si>
  <si>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</si>
  <si>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</si>
  <si>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</si>
  <si>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</si>
  <si>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</si>
  <si>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</si>
  <si>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</si>
  <si>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</si>
  <si>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</si>
  <si>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</si>
  <si>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</si>
  <si>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</si>
  <si>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</si>
  <si>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</si>
  <si>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</si>
  <si>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</si>
  <si>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</si>
  <si>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</si>
  <si>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</si>
  <si>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</si>
  <si>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</si>
  <si>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</si>
  <si>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</si>
  <si>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</si>
  <si>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</si>
  <si>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</si>
  <si>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</si>
  <si>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</si>
  <si>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</si>
  <si>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</si>
  <si>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</si>
  <si>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</si>
  <si>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</si>
  <si>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</si>
  <si>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</si>
  <si>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</si>
  <si>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</si>
  <si>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</si>
  <si>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</si>
  <si>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</si>
  <si>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</si>
  <si>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</si>
  <si>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</si>
  <si>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</si>
  <si>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</si>
  <si>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</si>
  <si>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</si>
  <si>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</si>
  <si>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</si>
  <si>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</si>
  <si>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</si>
  <si>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</si>
  <si>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</si>
  <si>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</si>
  <si>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</si>
  <si>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</si>
  <si>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</si>
  <si>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</si>
  <si>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</si>
  <si>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</si>
  <si>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</si>
  <si>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</si>
  <si>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</si>
  <si>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</si>
  <si>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</si>
  <si>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</si>
  <si>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</si>
  <si>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</si>
  <si>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</si>
  <si>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</si>
  <si>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</si>
  <si>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</si>
  <si>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</si>
  <si>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</si>
  <si>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</si>
  <si>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</si>
  <si>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</si>
  <si>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</si>
  <si>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</si>
  <si>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</si>
  <si>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</si>
  <si>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</si>
  <si>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</si>
  <si>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</si>
  <si>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</si>
  <si>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</si>
  <si>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</si>
  <si>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</si>
  <si>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</si>
  <si>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</si>
  <si>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</si>
  <si>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</si>
  <si>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</si>
  <si>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</si>
  <si>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</si>
  <si>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</si>
  <si>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</si>
  <si>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</si>
  <si>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</si>
  <si>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</si>
  <si>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</si>
  <si>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</si>
  <si>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</si>
  <si>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</si>
  <si>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</si>
  <si>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</si>
  <si>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</si>
  <si>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</si>
  <si>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</si>
  <si>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</si>
  <si>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</si>
  <si>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</si>
  <si>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</si>
  <si>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</si>
  <si>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</si>
  <si>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</si>
  <si>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</si>
  <si>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</si>
  <si>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</si>
  <si>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</si>
  <si>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</si>
  <si>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</si>
  <si>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</si>
  <si>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</si>
  <si>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</si>
  <si>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</si>
  <si>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</si>
  <si>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</si>
  <si>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</si>
  <si>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</si>
  <si>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</si>
  <si>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</si>
  <si>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</si>
  <si>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</si>
  <si>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</si>
  <si>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</si>
  <si>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</si>
  <si>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</si>
  <si>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</si>
  <si>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</si>
  <si>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</si>
  <si>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</si>
  <si>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</si>
  <si>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</si>
  <si>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</si>
  <si>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</si>
  <si>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</si>
  <si>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</si>
  <si>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</si>
  <si>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</si>
  <si>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</si>
  <si>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</si>
  <si>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</si>
  <si>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</si>
  <si>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</si>
  <si>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</si>
  <si>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</si>
  <si>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</si>
  <si>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</si>
  <si>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</si>
  <si>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</si>
  <si>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</si>
  <si>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</si>
  <si>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</si>
  <si>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</si>
  <si>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</si>
  <si>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</si>
  <si>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</si>
  <si>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</si>
  <si>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</si>
  <si>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</si>
  <si>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</si>
  <si>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</si>
  <si>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</si>
  <si>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</si>
  <si>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</si>
  <si>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</si>
  <si>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</si>
  <si>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</si>
  <si>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</si>
  <si>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</si>
  <si>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</si>
  <si>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</si>
  <si>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</si>
  <si>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</si>
  <si>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</si>
  <si>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</si>
  <si>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</si>
  <si>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</si>
  <si>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</si>
  <si>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</si>
  <si>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</si>
  <si>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</si>
  <si>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</si>
  <si>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</si>
  <si>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</si>
  <si>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</si>
  <si>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</si>
  <si>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</si>
  <si>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</si>
  <si>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</si>
  <si>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</si>
  <si>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</si>
  <si>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</si>
  <si>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</si>
  <si>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</si>
  <si>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</si>
  <si>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</si>
  <si>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</si>
  <si>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</si>
  <si>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</si>
  <si>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</si>
  <si>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</si>
  <si>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</si>
  <si>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</si>
  <si>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</si>
  <si>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</si>
  <si>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</si>
  <si>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</si>
  <si>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</si>
  <si>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</si>
  <si>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</si>
  <si>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</si>
  <si>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</si>
  <si>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</si>
  <si>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</si>
  <si>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</si>
  <si>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</si>
  <si>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</si>
  <si>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</si>
  <si>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</si>
  <si>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</si>
  <si>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</si>
  <si>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</si>
  <si>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</si>
  <si>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</si>
  <si>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</si>
  <si>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</si>
  <si>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</si>
  <si>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</si>
  <si>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</si>
  <si>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</si>
  <si>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</si>
  <si>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</si>
  <si>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</si>
  <si>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</si>
  <si>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</si>
  <si>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</si>
  <si>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</si>
  <si>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</si>
  <si>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</si>
  <si>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</si>
  <si>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</si>
  <si>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</si>
  <si>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</si>
  <si>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</si>
  <si>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</si>
  <si>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</si>
  <si>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</si>
  <si>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</si>
  <si>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</si>
  <si>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</si>
  <si>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</si>
  <si>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</si>
  <si>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</si>
  <si>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</si>
  <si>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</si>
  <si>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</si>
  <si>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</si>
  <si>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</si>
  <si>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</si>
  <si>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</si>
  <si>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</si>
  <si>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</si>
  <si>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</si>
  <si>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</si>
  <si>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</si>
  <si>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</si>
  <si>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</si>
  <si>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</si>
  <si>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</si>
  <si>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</si>
  <si>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</si>
  <si>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</si>
  <si>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</si>
  <si>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</si>
  <si>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</si>
  <si>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</si>
  <si>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</si>
  <si>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</si>
  <si>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</si>
  <si>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</si>
  <si>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</si>
  <si>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</si>
  <si>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</si>
  <si>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</si>
  <si>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</si>
  <si>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</si>
  <si>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</si>
  <si>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</si>
  <si>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</si>
  <si>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</si>
  <si>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</si>
  <si>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</si>
  <si>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</si>
  <si>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</si>
  <si>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</si>
  <si>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</si>
  <si>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</si>
  <si>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</si>
  <si>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</si>
  <si>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</si>
  <si>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</si>
  <si>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</si>
  <si>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</si>
  <si>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</si>
  <si>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</si>
  <si>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</si>
  <si>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</si>
  <si>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</si>
  <si>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</si>
  <si>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</si>
  <si>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</si>
  <si>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</si>
  <si>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</si>
  <si>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</si>
  <si>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</si>
  <si>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</si>
  <si>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</si>
  <si>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</si>
  <si>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</si>
  <si>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</si>
  <si>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</si>
  <si>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</si>
  <si>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</si>
  <si>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</si>
  <si>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</si>
  <si>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</si>
  <si>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</si>
  <si>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</si>
  <si>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</si>
  <si>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</si>
  <si>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</si>
  <si>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</si>
  <si>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</si>
  <si>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</si>
  <si>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</si>
  <si>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</si>
  <si>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</si>
  <si>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</si>
  <si>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</si>
  <si>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</si>
  <si>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</si>
  <si>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</si>
  <si>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</si>
  <si>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</si>
  <si>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</si>
  <si>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</si>
  <si>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</si>
  <si>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</si>
  <si>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</si>
  <si>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</si>
  <si>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</si>
  <si>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</si>
  <si>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</si>
  <si>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</si>
  <si>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</si>
  <si>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</si>
  <si>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</si>
  <si>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</si>
  <si>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</si>
  <si>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</si>
  <si>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</si>
  <si>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</si>
  <si>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</si>
  <si>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</si>
  <si>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</si>
  <si>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</si>
  <si>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</si>
  <si>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</si>
  <si>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</si>
  <si>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</si>
  <si>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</si>
  <si>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</si>
  <si>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</si>
  <si>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</si>
  <si>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</si>
  <si>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</si>
  <si>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</si>
  <si>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</si>
  <si>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</si>
  <si>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</si>
  <si>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</si>
  <si>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</si>
  <si>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</si>
  <si>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</si>
  <si>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</si>
  <si>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</si>
  <si>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</si>
  <si>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</si>
  <si>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</si>
  <si>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</si>
  <si>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</si>
  <si>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</si>
  <si>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</si>
  <si>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</si>
  <si>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</si>
  <si>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</si>
  <si>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</si>
  <si>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</si>
  <si>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</si>
  <si>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</si>
  <si>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</si>
  <si>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</si>
  <si>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</si>
  <si>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</si>
  <si>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</si>
  <si>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</si>
  <si>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</si>
  <si>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</si>
  <si>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</si>
  <si>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</si>
  <si>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</si>
  <si>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</si>
  <si>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</si>
  <si>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</si>
  <si>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</si>
  <si>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</si>
  <si>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</si>
  <si>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</si>
  <si>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</si>
  <si>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</si>
  <si>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</si>
  <si>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</si>
  <si>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</si>
  <si>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</si>
  <si>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</si>
  <si>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</si>
  <si>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</si>
  <si>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</si>
  <si>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</si>
  <si>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</si>
  <si>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</si>
  <si>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</si>
  <si>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</si>
  <si>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</si>
  <si>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</si>
  <si>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</si>
  <si>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</si>
  <si>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</si>
  <si>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</si>
  <si>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</si>
  <si>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</si>
  <si>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</si>
  <si>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</si>
  <si>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</si>
  <si>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</si>
  <si>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</si>
  <si>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</si>
  <si>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</si>
  <si>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</si>
  <si>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</si>
  <si>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</si>
  <si>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</si>
  <si>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</si>
  <si>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</si>
  <si>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</si>
  <si>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</si>
  <si>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</si>
  <si>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</si>
  <si>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</si>
  <si>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</si>
  <si>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</si>
  <si>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</si>
  <si>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</si>
  <si>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</si>
  <si>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</si>
  <si>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</si>
  <si>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</si>
  <si>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</si>
  <si>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</si>
  <si>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</si>
  <si>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</si>
  <si>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</si>
  <si>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</si>
  <si>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</si>
  <si>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</si>
  <si>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</si>
  <si>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</si>
  <si>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</si>
  <si>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</si>
  <si>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</si>
  <si>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</si>
  <si>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</si>
  <si>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</si>
  <si>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</si>
  <si>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</si>
  <si>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</si>
  <si>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</si>
  <si>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</si>
  <si>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</si>
  <si>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</si>
  <si>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</si>
  <si>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</si>
  <si>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</si>
  <si>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</si>
  <si>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</si>
  <si>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</si>
  <si>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</si>
  <si>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</si>
  <si>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</si>
  <si>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</si>
  <si>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</si>
  <si>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</si>
  <si>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</si>
  <si>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</si>
  <si>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</si>
  <si>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</si>
  <si>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</si>
  <si>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</si>
  <si>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</si>
  <si>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</si>
  <si>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</si>
  <si>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</si>
  <si>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</si>
  <si>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</si>
  <si>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</si>
  <si>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</si>
  <si>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</si>
  <si>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</si>
  <si>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</si>
  <si>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</si>
  <si>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</si>
  <si>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</si>
  <si>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</si>
  <si>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</si>
  <si>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</si>
  <si>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</si>
  <si>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</si>
  <si>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</si>
  <si>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</si>
  <si>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</si>
  <si>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</si>
  <si>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</si>
  <si>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</si>
  <si>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</si>
  <si>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</si>
  <si>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</si>
  <si>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</si>
  <si>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</si>
  <si>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</si>
  <si>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</si>
  <si>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</si>
  <si>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</si>
  <si>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</si>
  <si>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</si>
  <si>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</si>
  <si>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</si>
  <si>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</si>
  <si>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</si>
  <si>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</si>
  <si>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</si>
  <si>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</si>
  <si>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</si>
  <si>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</si>
  <si>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</si>
  <si>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</si>
  <si>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</si>
  <si>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</si>
  <si>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</si>
  <si>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</si>
  <si>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</si>
  <si>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</si>
  <si>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</si>
  <si>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</si>
  <si>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</si>
  <si>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</si>
  <si>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</si>
  <si>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</si>
  <si>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</si>
  <si>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</si>
  <si>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</si>
  <si>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</si>
  <si>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</si>
  <si>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</si>
  <si>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</si>
  <si>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</si>
  <si>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</si>
  <si>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</si>
  <si>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</si>
  <si>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</si>
  <si>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</si>
  <si>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</si>
  <si>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</si>
  <si>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</si>
  <si>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</si>
  <si>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</si>
  <si>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</si>
  <si>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</si>
  <si>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</si>
  <si>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</si>
  <si>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</si>
  <si>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</si>
  <si>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</si>
  <si>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</si>
  <si>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</si>
  <si>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</si>
  <si>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</si>
  <si>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</si>
  <si>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</si>
  <si>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</si>
  <si>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</si>
  <si>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</si>
  <si>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</si>
  <si>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</si>
  <si>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</si>
  <si>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</si>
  <si>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</si>
  <si>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</si>
  <si>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</si>
  <si>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</si>
  <si>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</si>
  <si>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</si>
  <si>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</si>
  <si>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</si>
  <si>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</si>
  <si>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</si>
  <si>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</si>
  <si>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</si>
  <si>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</si>
  <si>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</si>
  <si>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</si>
  <si>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</si>
  <si>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</si>
  <si>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</si>
  <si>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</si>
  <si>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</si>
  <si>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</si>
  <si>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</si>
  <si>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</si>
  <si>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</si>
  <si>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</si>
  <si>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</si>
  <si>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</si>
  <si>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</si>
  <si>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</si>
  <si>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</si>
  <si>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</si>
  <si>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</si>
  <si>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</si>
  <si>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</si>
  <si>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</si>
  <si>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</si>
  <si>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</si>
  <si>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</si>
  <si>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</si>
  <si>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</si>
  <si>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</si>
  <si>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</si>
  <si>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</si>
  <si>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</si>
  <si>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</si>
  <si>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</si>
  <si>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</si>
  <si>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</si>
  <si>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</si>
  <si>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</si>
  <si>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</si>
  <si>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</si>
  <si>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</si>
  <si>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</si>
  <si>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</si>
  <si>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</si>
  <si>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</si>
  <si>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</si>
  <si>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</si>
  <si>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</si>
  <si>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</si>
  <si>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</si>
  <si>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</si>
  <si>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</si>
  <si>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</si>
  <si>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</si>
  <si>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</si>
  <si>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</si>
  <si>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</si>
  <si>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</si>
  <si>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</si>
  <si>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</si>
  <si>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</si>
  <si>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</si>
  <si>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</si>
  <si>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</si>
  <si>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</si>
  <si>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</si>
  <si>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</si>
  <si>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</si>
  <si>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</si>
  <si>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</si>
  <si>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</si>
  <si>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</si>
  <si>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</si>
  <si>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</si>
  <si>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</si>
  <si>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</si>
  <si>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</si>
  <si>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</si>
  <si>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</si>
  <si>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</si>
  <si>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</si>
  <si>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</si>
  <si>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</si>
  <si>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</si>
  <si>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</si>
  <si>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</si>
  <si>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</si>
  <si>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</si>
  <si>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</si>
  <si>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</si>
  <si>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</si>
  <si>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</si>
  <si>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</si>
  <si>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</si>
  <si>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</si>
  <si>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</si>
  <si>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</si>
  <si>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</si>
  <si>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</si>
  <si>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</si>
  <si>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</si>
  <si>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</si>
  <si>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</si>
  <si>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</si>
  <si>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</si>
  <si>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</si>
  <si>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</si>
  <si>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</si>
  <si>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</si>
  <si>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</si>
  <si>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</si>
  <si>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</si>
  <si>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</si>
  <si>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</si>
  <si>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</si>
  <si>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</si>
  <si>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</si>
  <si>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</si>
  <si>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</si>
  <si>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</si>
  <si>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</si>
  <si>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</si>
  <si>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</si>
  <si>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</si>
  <si>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</si>
  <si>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</si>
  <si>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</si>
  <si>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</si>
  <si>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</si>
  <si>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</si>
  <si>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</si>
  <si>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</si>
  <si>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</si>
  <si>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</si>
  <si>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</si>
  <si>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</si>
  <si>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</si>
  <si>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</si>
  <si>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</si>
  <si>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</si>
  <si>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</si>
  <si>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</si>
  <si>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</si>
  <si>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</si>
  <si>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</si>
  <si>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</si>
  <si>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</si>
  <si>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</si>
  <si>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</si>
  <si>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</si>
  <si>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</si>
  <si>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</si>
  <si>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</si>
  <si>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</si>
  <si>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</si>
  <si>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</si>
  <si>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</si>
  <si>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</si>
  <si>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</si>
  <si>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</si>
  <si>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</si>
  <si>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</si>
  <si>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</si>
  <si>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</si>
  <si>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</si>
  <si>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</si>
  <si>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</si>
  <si>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</si>
  <si>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</si>
  <si>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</si>
  <si>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</si>
  <si>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</si>
  <si>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</si>
  <si>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</si>
  <si>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</si>
  <si>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</si>
  <si>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</si>
  <si>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</si>
  <si>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</si>
  <si>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</si>
  <si>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</si>
  <si>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</si>
  <si>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</si>
  <si>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</si>
  <si>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</si>
  <si>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</si>
  <si>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</si>
  <si>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</si>
  <si>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</si>
  <si>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</si>
  <si>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</si>
  <si>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</si>
  <si>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</si>
  <si>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</si>
  <si>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</si>
  <si>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</si>
  <si>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</si>
  <si>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</si>
  <si>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</si>
  <si>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</si>
  <si>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</si>
  <si>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</si>
  <si>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</si>
  <si>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</si>
  <si>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</si>
  <si>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</si>
  <si>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</si>
  <si>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</si>
  <si>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</si>
  <si>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</si>
  <si>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</si>
  <si>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</si>
  <si>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</si>
  <si>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</si>
  <si>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</si>
  <si>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</si>
  <si>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</si>
  <si>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</si>
  <si>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</si>
  <si>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</si>
  <si>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</si>
  <si>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</si>
  <si>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</si>
  <si>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</si>
  <si>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</si>
  <si>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</si>
  <si>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</si>
  <si>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</si>
  <si>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</si>
  <si>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</si>
  <si>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</si>
  <si>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</si>
  <si>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</si>
  <si>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</si>
  <si>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</si>
  <si>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</si>
  <si>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</si>
  <si>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</si>
  <si>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</si>
  <si>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</si>
  <si>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</si>
  <si>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</si>
  <si>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</si>
  <si>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</si>
  <si>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</si>
  <si>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</si>
  <si>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</si>
  <si>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</si>
  <si>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</si>
  <si>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</si>
  <si>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</si>
  <si>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</si>
  <si>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</si>
  <si>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</si>
  <si>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</si>
  <si>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</si>
  <si>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</si>
  <si>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</si>
  <si>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</si>
  <si>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</si>
  <si>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</si>
  <si>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</si>
  <si>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</si>
  <si>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</si>
  <si>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</si>
  <si>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</si>
  <si>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</si>
  <si>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</si>
  <si>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</si>
  <si>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</si>
  <si>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</si>
  <si>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</si>
  <si>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</si>
  <si>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</si>
  <si>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</si>
  <si>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</si>
  <si>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</si>
  <si>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</si>
  <si>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</si>
  <si>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</si>
  <si>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</si>
  <si>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</si>
  <si>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</si>
  <si>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</si>
  <si>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</si>
  <si>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</si>
  <si>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</si>
  <si>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</si>
  <si>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</si>
  <si>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</si>
  <si>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</si>
  <si>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</si>
  <si>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</si>
  <si>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</si>
  <si>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</si>
  <si>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</si>
  <si>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</si>
  <si>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</si>
  <si>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</si>
  <si>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</si>
  <si>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</si>
  <si>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</si>
  <si>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</si>
  <si>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</si>
  <si>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</si>
  <si>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</si>
  <si>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</si>
  <si>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</si>
  <si>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</si>
  <si>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</si>
  <si>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</si>
  <si>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</si>
  <si>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</si>
  <si>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</si>
  <si>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</si>
  <si>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</si>
  <si>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</si>
  <si>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</si>
  <si>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</si>
  <si>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</si>
  <si>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</si>
  <si>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</si>
  <si>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</si>
  <si>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</si>
  <si>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</si>
  <si>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</si>
  <si>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</si>
  <si>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</si>
  <si>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</si>
  <si>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</si>
  <si>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</si>
  <si>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</si>
  <si>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</si>
  <si>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</si>
  <si>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</si>
  <si>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</si>
  <si>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</si>
  <si>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</si>
  <si>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</si>
  <si>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</si>
  <si>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</si>
  <si>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</si>
  <si>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</si>
  <si>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</si>
  <si>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</si>
  <si>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</si>
  <si>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</si>
  <si>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</si>
  <si>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</si>
  <si>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</si>
  <si>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</si>
  <si>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</si>
  <si>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</si>
  <si>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</si>
  <si>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</si>
  <si>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</si>
  <si>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</si>
  <si>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</si>
  <si>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</si>
  <si>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</si>
  <si>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</si>
  <si>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</si>
  <si>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</si>
  <si>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</si>
  <si>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</si>
  <si>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</si>
  <si>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</si>
  <si>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</si>
  <si>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</si>
  <si>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</si>
  <si>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</si>
  <si>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</si>
  <si>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</si>
  <si>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</si>
  <si>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</si>
  <si>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</si>
  <si>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</si>
  <si>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</si>
  <si>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</si>
  <si>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</si>
  <si>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</si>
  <si>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</si>
  <si>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</si>
  <si>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</si>
  <si>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</si>
  <si>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</si>
  <si>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</si>
  <si>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</si>
  <si>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</si>
  <si>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</si>
  <si>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</si>
  <si>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</si>
  <si>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</si>
  <si>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</si>
  <si>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</si>
  <si>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</si>
  <si>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</si>
  <si>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</si>
  <si>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</si>
  <si>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</si>
  <si>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</si>
  <si>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</si>
  <si>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</si>
  <si>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</si>
  <si>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</si>
  <si>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</si>
  <si>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</si>
  <si>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</si>
  <si>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</si>
  <si>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</si>
  <si>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</si>
  <si>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</si>
  <si>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</si>
  <si>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</si>
  <si>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</si>
  <si>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</si>
  <si>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</si>
  <si>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</si>
  <si>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</si>
  <si>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</si>
  <si>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</si>
  <si>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</si>
  <si>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</si>
  <si>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</si>
  <si>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</si>
  <si>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</si>
  <si>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</si>
  <si>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</si>
  <si>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</si>
  <si>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</si>
  <si>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</si>
  <si>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</si>
  <si>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</si>
  <si>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</si>
  <si>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</si>
  <si>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</si>
  <si>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</si>
  <si>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</si>
  <si>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</si>
  <si>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</si>
  <si>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</si>
  <si>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</si>
  <si>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</si>
  <si>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</si>
  <si>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</si>
  <si>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</si>
  <si>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</si>
  <si>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</si>
  <si>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</si>
  <si>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</si>
  <si>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</si>
  <si>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</si>
  <si>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</si>
  <si>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</si>
  <si>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</si>
  <si>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</si>
  <si>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</si>
  <si>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</si>
  <si>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</si>
  <si>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</si>
  <si>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</si>
  <si>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</si>
  <si>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</si>
  <si>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</si>
  <si>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</si>
  <si>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</si>
  <si>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</si>
  <si>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</si>
  <si>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</si>
  <si>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</si>
  <si>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</si>
  <si>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</si>
  <si>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</si>
  <si>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</si>
  <si>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</si>
  <si>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</si>
  <si>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</si>
  <si>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</si>
  <si>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</si>
  <si>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</si>
  <si>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</si>
  <si>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</si>
  <si>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</si>
  <si>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</si>
  <si>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</si>
  <si>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</si>
  <si>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</si>
  <si>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</si>
  <si>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</si>
  <si>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</si>
  <si>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</si>
  <si>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</si>
  <si>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</si>
  <si>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</si>
  <si>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</si>
  <si>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</si>
  <si>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</si>
  <si>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</si>
  <si>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</si>
  <si>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</si>
  <si>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</si>
  <si>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</si>
  <si>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</si>
  <si>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</si>
  <si>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</si>
  <si>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</si>
  <si>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</si>
  <si>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</si>
  <si>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</si>
  <si>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</si>
  <si>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</si>
  <si>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</si>
  <si>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</si>
  <si>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</si>
  <si>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</si>
  <si>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</si>
  <si>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</si>
  <si>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</si>
  <si>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</si>
  <si>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</si>
  <si>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</si>
  <si>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</si>
  <si>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</si>
  <si>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</si>
  <si>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</si>
  <si>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</si>
  <si>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</si>
  <si>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</si>
  <si>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</si>
  <si>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</si>
  <si>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</si>
  <si>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</si>
  <si>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</si>
  <si>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</si>
  <si>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</si>
  <si>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</si>
  <si>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</si>
  <si>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</si>
  <si>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</si>
  <si>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</si>
  <si>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</si>
  <si>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</si>
  <si>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</si>
  <si>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</si>
  <si>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</si>
  <si>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</si>
  <si>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</si>
  <si>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</si>
  <si>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</si>
  <si>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</si>
  <si>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</si>
  <si>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</si>
  <si>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</si>
  <si>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</si>
  <si>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</si>
  <si>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</si>
  <si>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</si>
  <si>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</si>
  <si>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</si>
  <si>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</si>
  <si>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</si>
  <si>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</si>
  <si>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</si>
  <si>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</si>
  <si>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</si>
  <si>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</si>
  <si>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</si>
  <si>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</si>
  <si>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</si>
  <si>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</si>
  <si>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</si>
  <si>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</si>
  <si>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</si>
  <si>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</si>
  <si>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</si>
  <si>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</si>
  <si>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</si>
  <si>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</si>
  <si>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</si>
  <si>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</si>
  <si>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</si>
  <si>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</si>
  <si>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</si>
  <si>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</si>
  <si>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</si>
  <si>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</si>
  <si>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</si>
  <si>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</si>
  <si>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</si>
  <si>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</si>
  <si>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</si>
  <si>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</si>
  <si>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</si>
  <si>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</si>
  <si>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</si>
  <si>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</si>
  <si>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</si>
  <si>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</si>
  <si>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</si>
  <si>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</si>
  <si>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</si>
  <si>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</si>
  <si>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</si>
  <si>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</si>
  <si>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</si>
  <si>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</si>
  <si>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</si>
  <si>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</si>
  <si>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</si>
  <si>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</si>
  <si>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</si>
  <si>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</si>
  <si>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</si>
  <si>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</si>
  <si>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</si>
  <si>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</si>
  <si>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</si>
  <si>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</si>
  <si>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</si>
  <si>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</si>
  <si>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</si>
  <si>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</si>
  <si>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</si>
  <si>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</si>
  <si>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</si>
  <si>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</si>
  <si>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</si>
  <si>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</si>
  <si>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</si>
  <si>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</si>
  <si>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</si>
  <si>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</si>
  <si>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</si>
  <si>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</si>
  <si>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</si>
  <si>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</si>
  <si>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</si>
  <si>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</si>
  <si>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</si>
  <si>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</si>
  <si>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</si>
  <si>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</si>
  <si>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</si>
  <si>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</si>
  <si>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</si>
  <si>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</si>
  <si>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</si>
  <si>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</si>
  <si>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</si>
  <si>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</si>
  <si>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</si>
  <si>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</si>
  <si>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</si>
  <si>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</si>
  <si>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</si>
  <si>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</si>
  <si>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</si>
  <si>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</si>
  <si>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</si>
  <si>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</si>
  <si>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</si>
  <si>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</si>
  <si>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</si>
  <si>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</si>
  <si>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</si>
  <si>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</si>
  <si>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</si>
  <si>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</si>
  <si>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</si>
  <si>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</si>
  <si>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</si>
  <si>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</si>
  <si>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</si>
  <si>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</si>
  <si>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</si>
  <si>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</si>
  <si>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</si>
  <si>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</si>
  <si>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</si>
  <si>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</si>
  <si>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</si>
  <si>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</si>
  <si>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</si>
  <si>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</si>
  <si>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</si>
  <si>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</si>
  <si>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</si>
  <si>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</si>
  <si>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</si>
  <si>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</si>
  <si>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</si>
  <si>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</si>
  <si>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</si>
  <si>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</si>
  <si>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</si>
  <si>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</si>
  <si>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</si>
  <si>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</si>
  <si>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</si>
  <si>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</si>
  <si>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</si>
  <si>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</si>
  <si>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</si>
  <si>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</si>
  <si>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</si>
  <si>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</si>
  <si>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</si>
  <si>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</si>
  <si>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</si>
  <si>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</si>
  <si>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</si>
  <si>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</si>
  <si>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</si>
  <si>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</si>
  <si>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</si>
  <si>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</si>
  <si>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</si>
  <si>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</si>
  <si>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</si>
  <si>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</si>
  <si>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</si>
  <si>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</si>
  <si>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</si>
  <si>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</si>
  <si>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</si>
  <si>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</si>
  <si>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</si>
  <si>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</si>
  <si>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</si>
  <si>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</si>
  <si>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</si>
  <si>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</si>
  <si>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</si>
  <si>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</si>
  <si>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</si>
  <si>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</si>
  <si>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</si>
  <si>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</si>
  <si>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</si>
  <si>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</si>
  <si>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</si>
  <si>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</si>
  <si>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</si>
  <si>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</si>
  <si>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</si>
  <si>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</si>
  <si>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</si>
  <si>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</si>
  <si>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</si>
  <si>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</si>
  <si>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</si>
  <si>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</si>
  <si>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</si>
  <si>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</si>
  <si>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</si>
  <si>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</si>
  <si>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</si>
  <si>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</si>
  <si>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</si>
  <si>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</si>
  <si>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</si>
  <si>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</si>
  <si>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</si>
  <si>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</si>
  <si>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</si>
  <si>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</si>
  <si>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</si>
  <si>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</si>
  <si>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</si>
  <si>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</si>
  <si>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</si>
  <si>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</si>
  <si>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</si>
  <si>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</si>
  <si>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</si>
  <si>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</si>
  <si>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</si>
  <si>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</si>
  <si>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</si>
  <si>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</si>
  <si>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</si>
  <si>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</si>
  <si>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</si>
  <si>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</si>
  <si>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</si>
  <si>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</si>
  <si>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</si>
  <si>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</si>
  <si>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</si>
  <si>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</si>
  <si>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</si>
  <si>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</si>
  <si>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</si>
  <si>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</si>
  <si>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</si>
  <si>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</si>
  <si>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</si>
  <si>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</si>
  <si>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</si>
  <si>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</si>
  <si>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</si>
  <si>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</si>
  <si>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</si>
  <si>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</si>
  <si>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</si>
  <si>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</si>
  <si>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</si>
  <si>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</si>
  <si>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</si>
  <si>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</si>
  <si>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</si>
  <si>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</si>
  <si>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</si>
  <si>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</si>
  <si>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</si>
  <si>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</si>
  <si>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</si>
  <si>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</si>
  <si>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</si>
  <si>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</si>
  <si>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</si>
  <si>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</si>
  <si>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</si>
  <si>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</si>
  <si>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</si>
  <si>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</si>
  <si>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</si>
  <si>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</si>
  <si>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</si>
  <si>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</si>
  <si>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</si>
  <si>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</si>
  <si>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</si>
  <si>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</si>
  <si>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</si>
  <si>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</si>
  <si>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</si>
  <si>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</si>
  <si>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</si>
  <si>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</si>
  <si>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</si>
  <si>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</si>
  <si>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</si>
  <si>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</si>
  <si>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</si>
  <si>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</si>
  <si>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</si>
  <si>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</si>
  <si>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</si>
  <si>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</si>
  <si>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</si>
  <si>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</si>
  <si>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</si>
  <si>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</si>
  <si>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</si>
  <si>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</si>
  <si>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</si>
  <si>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</si>
  <si>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</si>
  <si>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</si>
  <si>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</si>
  <si>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</si>
  <si>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</si>
  <si>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</si>
  <si>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</si>
  <si>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</si>
  <si>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</si>
  <si>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</si>
  <si>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</si>
  <si>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</si>
  <si>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</si>
  <si>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</si>
  <si>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</si>
  <si>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</si>
  <si>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</si>
  <si>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</si>
  <si>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</si>
  <si>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</si>
  <si>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</si>
  <si>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</si>
  <si>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</si>
  <si>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</si>
  <si>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</si>
  <si>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</si>
  <si>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</si>
  <si>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</si>
  <si>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</si>
  <si>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</si>
  <si>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</si>
  <si>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</si>
  <si>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</si>
  <si>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</si>
  <si>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</si>
  <si>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</si>
  <si>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</si>
  <si>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</si>
  <si>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</si>
  <si>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</si>
  <si>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</si>
  <si>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</si>
  <si>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</si>
  <si>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</si>
  <si>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</si>
  <si>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</si>
  <si>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</si>
  <si>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</si>
  <si>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</si>
  <si>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</si>
  <si>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</si>
  <si>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</si>
  <si>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</si>
  <si>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</si>
  <si>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</si>
  <si>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</si>
  <si>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</si>
  <si>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</si>
  <si>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</si>
  <si>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</si>
  <si>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</si>
  <si>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</si>
  <si>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</si>
  <si>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</si>
  <si>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</si>
  <si>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</si>
  <si>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</si>
  <si>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</si>
  <si>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</si>
  <si>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</si>
  <si>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</si>
  <si>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</si>
  <si>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</si>
  <si>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</si>
  <si>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</si>
  <si>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</si>
  <si>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</si>
  <si>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</si>
  <si>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</si>
  <si>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</si>
  <si>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</si>
  <si>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</si>
  <si>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</si>
  <si>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</si>
  <si>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</si>
  <si>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</si>
  <si>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</si>
  <si>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</si>
  <si>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</si>
  <si>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</si>
  <si>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</si>
  <si>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</si>
  <si>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</si>
  <si>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</si>
  <si>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</si>
  <si>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</si>
  <si>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</si>
  <si>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</si>
  <si>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</si>
  <si>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</si>
  <si>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</si>
  <si>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</si>
  <si>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</si>
  <si>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</si>
  <si>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</si>
  <si>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</si>
  <si>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</si>
  <si>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</si>
  <si>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</si>
  <si>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</si>
  <si>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</si>
  <si>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</si>
  <si>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</si>
  <si>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</si>
  <si>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</si>
  <si>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</si>
  <si>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</si>
  <si>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</si>
  <si>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</si>
  <si>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</si>
  <si>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</si>
  <si>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</si>
  <si>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</si>
  <si>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</si>
  <si>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</si>
  <si>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</si>
  <si>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</si>
  <si>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</si>
  <si>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</si>
  <si>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</si>
  <si>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</si>
  <si>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</si>
  <si>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</si>
  <si>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</si>
  <si>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</si>
  <si>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</si>
  <si>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</si>
  <si>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</si>
  <si>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</si>
  <si>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</si>
  <si>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</si>
  <si>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</si>
  <si>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</si>
  <si>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</si>
  <si>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</si>
  <si>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</si>
  <si>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</si>
  <si>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</si>
  <si>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</si>
  <si>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</si>
  <si>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</si>
  <si>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</si>
  <si>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</si>
  <si>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</si>
  <si>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</si>
  <si>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</si>
  <si>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</si>
  <si>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</si>
  <si>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</si>
  <si>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</si>
  <si>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</si>
  <si>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</si>
  <si>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</si>
  <si>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</si>
  <si>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</si>
  <si>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</si>
  <si>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</si>
  <si>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</si>
  <si>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</si>
  <si>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</si>
  <si>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</si>
  <si>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</si>
  <si>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</si>
  <si>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</si>
  <si>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</si>
  <si>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</si>
  <si>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</si>
  <si>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</si>
  <si>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</si>
  <si>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</si>
  <si>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</si>
  <si>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</si>
  <si>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</si>
  <si>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</si>
  <si>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</si>
  <si>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</si>
  <si>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</si>
  <si>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</si>
  <si>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</si>
  <si>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</si>
  <si>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</si>
  <si>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</si>
  <si>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</si>
  <si>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</si>
  <si>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</si>
  <si>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</si>
  <si>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</si>
  <si>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</si>
  <si>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</si>
  <si>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</si>
  <si>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</si>
  <si>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</si>
  <si>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</si>
  <si>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</si>
  <si>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</si>
  <si>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</si>
  <si>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</si>
  <si>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</si>
  <si>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</si>
  <si>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</si>
  <si>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</si>
  <si>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</si>
  <si>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</si>
  <si>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</si>
  <si>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</si>
  <si>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</si>
  <si>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</si>
  <si>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</si>
  <si>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</si>
  <si>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</si>
  <si>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</si>
  <si>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</si>
  <si>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</si>
  <si>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</si>
  <si>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</si>
  <si>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</si>
  <si>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</si>
  <si>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</si>
  <si>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</si>
  <si>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</si>
  <si>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</si>
  <si>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</si>
  <si>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</si>
  <si>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</si>
  <si>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</si>
  <si>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</si>
  <si>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</si>
  <si>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</si>
  <si>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</si>
  <si>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</si>
  <si>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</si>
  <si>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</si>
  <si>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</si>
  <si>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</si>
  <si>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</si>
  <si>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</si>
  <si>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</si>
  <si>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</si>
  <si>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</si>
  <si>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</si>
  <si>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</si>
  <si>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</si>
  <si>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</si>
  <si>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</si>
  <si>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</si>
  <si>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</si>
  <si>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</si>
  <si>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</si>
  <si>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</si>
  <si>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</si>
  <si>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</si>
  <si>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</si>
  <si>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</si>
  <si>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</si>
  <si>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</si>
  <si>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</si>
  <si>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</si>
  <si>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</si>
  <si>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</si>
  <si>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</si>
  <si>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</si>
  <si>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</si>
  <si>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</si>
  <si>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</si>
  <si>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</si>
  <si>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</si>
  <si>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</si>
  <si>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</si>
  <si>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</si>
  <si>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</si>
  <si>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</si>
  <si>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</si>
  <si>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</si>
  <si>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</si>
  <si>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</si>
  <si>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</si>
  <si>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</si>
  <si>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</si>
  <si>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</si>
  <si>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</si>
  <si>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</si>
  <si>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</si>
  <si>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</si>
  <si>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</si>
  <si>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</si>
  <si>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</si>
  <si>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</si>
  <si>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</si>
  <si>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</si>
  <si>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</si>
  <si>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</si>
  <si>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</si>
  <si>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</si>
  <si>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</si>
  <si>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</si>
  <si>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</si>
  <si>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</si>
  <si>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</si>
  <si>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</si>
  <si>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</si>
  <si>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</si>
  <si>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</si>
  <si>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</si>
  <si>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</si>
  <si>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</si>
  <si>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</si>
  <si>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</si>
  <si>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</si>
  <si>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</si>
  <si>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</si>
  <si>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</si>
  <si>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</si>
  <si>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</si>
  <si>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</si>
  <si>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</si>
  <si>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</si>
  <si>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</si>
  <si>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</si>
  <si>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</si>
  <si>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</si>
  <si>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</si>
  <si>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</si>
  <si>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</si>
  <si>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</si>
  <si>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</si>
  <si>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</si>
  <si>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</si>
  <si>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</si>
  <si>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</si>
  <si>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</si>
  <si>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</si>
  <si>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</si>
  <si>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</si>
  <si>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</si>
  <si>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</si>
  <si>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</si>
  <si>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</si>
  <si>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</si>
  <si>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</si>
  <si>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</si>
  <si>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</si>
  <si>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</si>
  <si>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</si>
  <si>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</si>
  <si>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</si>
  <si>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</si>
  <si>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</si>
  <si>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</si>
  <si>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</si>
  <si>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</si>
  <si>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</si>
  <si>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</si>
  <si>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</si>
  <si>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</si>
  <si>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</si>
  <si>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</si>
  <si>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</si>
  <si>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</si>
  <si>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</si>
  <si>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</si>
  <si>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</si>
  <si>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</si>
  <si>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</si>
  <si>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</si>
  <si>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</si>
  <si>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</si>
  <si>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</si>
  <si>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</si>
  <si>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</si>
  <si>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</si>
  <si>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</si>
  <si>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</si>
  <si>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</si>
  <si>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</si>
  <si>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</si>
  <si>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</si>
  <si>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</si>
  <si>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</si>
  <si>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</si>
  <si>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</si>
  <si>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</si>
  <si>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</si>
  <si>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</si>
  <si>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</si>
  <si>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</si>
  <si>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</si>
  <si>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</si>
  <si>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</si>
  <si>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</si>
  <si>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</si>
  <si>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</si>
  <si>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</si>
  <si>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</si>
  <si>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</si>
  <si>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</si>
  <si>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</si>
  <si>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</si>
  <si>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</si>
  <si>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</si>
  <si>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</si>
  <si>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</si>
  <si>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</si>
  <si>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</si>
  <si>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</si>
  <si>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</si>
  <si>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</si>
  <si>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</si>
  <si>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</si>
  <si>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</si>
  <si>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</si>
  <si>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</si>
  <si>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</si>
  <si>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</si>
  <si>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</si>
  <si>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</si>
  <si>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</si>
  <si>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</si>
  <si>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</si>
  <si>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</si>
  <si>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</si>
  <si>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</si>
  <si>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</si>
  <si>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</si>
  <si>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</si>
  <si>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</si>
  <si>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</si>
  <si>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</si>
  <si>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</si>
  <si>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</si>
  <si>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</si>
  <si>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</si>
  <si>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</si>
  <si>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</si>
  <si>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</si>
  <si>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</si>
  <si>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</si>
  <si>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</si>
  <si>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</si>
  <si>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</si>
  <si>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</si>
  <si>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</si>
  <si>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</si>
  <si>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</si>
  <si>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</si>
  <si>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</si>
  <si>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</si>
  <si>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</si>
  <si>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</si>
  <si>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</si>
  <si>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</si>
  <si>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</si>
  <si>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</si>
  <si>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</si>
  <si>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</si>
  <si>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</si>
  <si>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</si>
  <si>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</si>
  <si>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</si>
  <si>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</si>
  <si>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</si>
  <si>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</si>
  <si>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</si>
  <si>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</si>
  <si>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</si>
  <si>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</si>
  <si>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</si>
  <si>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</si>
  <si>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</si>
  <si>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</si>
  <si>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</si>
  <si>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</si>
  <si>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</si>
  <si>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</si>
  <si>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</si>
  <si>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</si>
  <si>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</si>
  <si>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</si>
  <si>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</si>
  <si>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</si>
  <si>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</si>
  <si>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</si>
  <si>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</si>
  <si>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</si>
  <si>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</si>
  <si>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</si>
  <si>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</si>
  <si>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</si>
  <si>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</si>
  <si>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</si>
  <si>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</si>
  <si>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</si>
  <si>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</si>
  <si>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</si>
  <si>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</si>
  <si>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</si>
  <si>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</si>
  <si>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</si>
  <si>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</si>
  <si>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</si>
  <si>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</si>
  <si>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</si>
  <si>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</si>
  <si>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</si>
  <si>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</si>
  <si>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</si>
  <si>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</si>
  <si>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</si>
  <si>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</si>
  <si>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</si>
  <si>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</si>
  <si>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</si>
  <si>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</si>
  <si>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</si>
  <si>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</si>
  <si>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</si>
  <si>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</si>
  <si>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</si>
  <si>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</si>
  <si>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</si>
  <si>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</si>
  <si>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</si>
  <si>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</si>
  <si>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</si>
  <si>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</si>
  <si>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</si>
  <si>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</si>
  <si>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</si>
  <si>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</si>
  <si>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</si>
  <si>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</si>
  <si>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</si>
  <si>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</si>
  <si>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</si>
  <si>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</si>
  <si>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</si>
  <si>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</si>
  <si>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</si>
  <si>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</si>
  <si>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</si>
  <si>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</si>
  <si>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</si>
  <si>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</si>
  <si>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</si>
  <si>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</si>
  <si>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</si>
  <si>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</si>
  <si>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</si>
  <si>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</si>
  <si>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</si>
  <si>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</si>
  <si>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</si>
  <si>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</si>
  <si>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</si>
  <si>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</si>
  <si>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</si>
  <si>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</si>
  <si>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</si>
  <si>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</si>
  <si>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</si>
  <si>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</si>
  <si>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</si>
  <si>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</si>
  <si>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</si>
  <si>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</si>
  <si>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</si>
  <si>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</si>
  <si>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</si>
  <si>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</si>
  <si>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</si>
  <si>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</si>
  <si>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</si>
  <si>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</si>
  <si>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</si>
  <si>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</si>
  <si>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</si>
  <si>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</si>
  <si>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</si>
  <si>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</si>
  <si>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</si>
  <si>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</si>
  <si>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</si>
  <si>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</si>
  <si>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</si>
  <si>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</si>
  <si>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</si>
  <si>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</si>
  <si>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</si>
  <si>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</si>
  <si>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</si>
  <si>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</si>
  <si>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</si>
  <si>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</si>
  <si>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</si>
  <si>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</si>
  <si>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</si>
  <si>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</si>
  <si>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</si>
  <si>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</si>
  <si>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</si>
  <si>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</si>
  <si>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</si>
  <si>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</si>
  <si>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</si>
  <si>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</si>
  <si>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</si>
  <si>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</si>
  <si>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</si>
  <si>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</si>
  <si>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</si>
  <si>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</si>
  <si>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</si>
  <si>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</si>
  <si>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</si>
  <si>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</si>
  <si>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</si>
  <si>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</si>
  <si>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</si>
  <si>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</si>
  <si>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</si>
  <si>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</si>
  <si>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</si>
  <si>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</si>
  <si>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</si>
  <si>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</si>
  <si>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</si>
  <si>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</si>
  <si>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</si>
  <si>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</si>
  <si>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</si>
  <si>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</si>
  <si>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</si>
  <si>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</si>
  <si>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</si>
  <si>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</si>
  <si>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</si>
  <si>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</si>
  <si>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</si>
  <si>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</si>
  <si>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</si>
  <si>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</si>
  <si>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</si>
  <si>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</si>
  <si>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</si>
  <si>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</si>
  <si>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</si>
  <si>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</si>
  <si>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</si>
  <si>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</si>
  <si>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</si>
  <si>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</si>
  <si>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</si>
  <si>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</si>
  <si>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</si>
  <si>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</si>
  <si>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</si>
  <si>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</si>
  <si>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</si>
  <si>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</si>
  <si>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</si>
  <si>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</si>
  <si>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</si>
  <si>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</si>
  <si>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</si>
  <si>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</si>
  <si>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</si>
  <si>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</si>
  <si>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</si>
  <si>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</si>
  <si>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</si>
  <si>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</si>
  <si>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</si>
  <si>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</si>
  <si>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</si>
  <si>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</si>
  <si>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</si>
  <si>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</si>
  <si>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</si>
  <si>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</si>
  <si>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</si>
  <si>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</si>
  <si>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</si>
  <si>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</si>
  <si>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</si>
  <si>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</si>
  <si>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</si>
  <si>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</si>
  <si>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</si>
  <si>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</si>
  <si>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</si>
  <si>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</si>
  <si>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</si>
  <si>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</si>
  <si>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</si>
  <si>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</si>
  <si>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</si>
  <si>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</si>
  <si>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</si>
  <si>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</si>
  <si>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</si>
  <si>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</si>
  <si>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</si>
  <si>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</si>
  <si>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</si>
  <si>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</si>
  <si>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</si>
  <si>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</si>
  <si>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</si>
  <si>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</si>
  <si>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</si>
  <si>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</si>
  <si>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</si>
  <si>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</si>
  <si>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</si>
  <si>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</si>
  <si>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</si>
  <si>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</si>
  <si>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</si>
  <si>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</si>
  <si>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</si>
  <si>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</si>
  <si>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</si>
  <si>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</si>
  <si>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</si>
  <si>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</si>
  <si>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</si>
  <si>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</si>
  <si>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</si>
  <si>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</si>
  <si>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</si>
  <si>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</si>
  <si>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</si>
  <si>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</si>
  <si>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</si>
  <si>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</si>
  <si>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</si>
  <si>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</si>
  <si>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</si>
  <si>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</si>
  <si>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</si>
  <si>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</si>
  <si>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</si>
  <si>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</si>
  <si>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</si>
  <si>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</si>
  <si>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</si>
  <si>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</si>
  <si>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</si>
  <si>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</si>
  <si>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</si>
  <si>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</si>
  <si>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</si>
  <si>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</si>
  <si>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</si>
  <si>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</si>
  <si>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</si>
  <si>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</si>
  <si>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</si>
  <si>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</si>
  <si>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</si>
  <si>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</si>
  <si>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</si>
  <si>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</si>
  <si>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</si>
  <si>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</si>
  <si>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</si>
  <si>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</si>
  <si>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</si>
  <si>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</si>
  <si>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</si>
  <si>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</si>
  <si>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</si>
  <si>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</si>
  <si>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</si>
  <si>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</si>
  <si>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</si>
  <si>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</si>
  <si>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</si>
  <si>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</si>
  <si>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</si>
  <si>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</si>
  <si>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</si>
  <si>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</si>
  <si>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</si>
  <si>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</si>
  <si>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</si>
  <si>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</si>
  <si>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</si>
  <si>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</si>
  <si>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</si>
  <si>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</si>
  <si>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</si>
  <si>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</si>
  <si>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</si>
  <si>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</si>
  <si>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</si>
  <si>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</si>
  <si>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</si>
  <si>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</si>
  <si>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</si>
  <si>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</si>
  <si>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</si>
  <si>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</si>
  <si>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</si>
  <si>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</si>
  <si>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</si>
  <si>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</si>
  <si>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</si>
  <si>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</si>
  <si>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</si>
  <si>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</si>
  <si>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</si>
  <si>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</si>
  <si>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</si>
  <si>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</si>
  <si>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</si>
  <si>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</si>
  <si>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</si>
  <si>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</si>
  <si>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</si>
  <si>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</si>
  <si>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</si>
  <si>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</si>
  <si>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</si>
  <si>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</si>
  <si>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</si>
  <si>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</si>
  <si>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</si>
  <si>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</si>
  <si>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</si>
  <si>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</si>
  <si>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</si>
  <si>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</si>
  <si>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</si>
  <si>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</si>
  <si>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</si>
  <si>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</si>
  <si>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</si>
  <si>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</si>
  <si>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</si>
  <si>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</si>
  <si>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</si>
  <si>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</si>
  <si>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</si>
  <si>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</si>
  <si>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</si>
  <si>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</si>
  <si>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</si>
  <si>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</si>
  <si>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</si>
  <si>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</si>
  <si>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</si>
  <si>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</si>
  <si>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</si>
  <si>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</si>
  <si>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</si>
  <si>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</si>
  <si>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</si>
  <si>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</si>
  <si>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</si>
  <si>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</si>
  <si>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</si>
  <si>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</si>
  <si>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</si>
  <si>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</si>
  <si>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</si>
  <si>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</si>
  <si>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</si>
  <si>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</si>
  <si>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</si>
  <si>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</si>
  <si>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</si>
  <si>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</si>
  <si>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</si>
  <si>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</si>
  <si>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</si>
  <si>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</si>
  <si>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</si>
  <si>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</si>
  <si>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</si>
  <si>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</si>
  <si>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</si>
  <si>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</si>
  <si>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</si>
  <si>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</si>
  <si>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</si>
  <si>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</si>
  <si>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</si>
  <si>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</si>
  <si>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</si>
  <si>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</si>
  <si>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</si>
  <si>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</si>
  <si>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</si>
  <si>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</si>
  <si>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</si>
  <si>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</si>
  <si>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</si>
  <si>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</si>
  <si>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</si>
  <si>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</si>
  <si>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</si>
  <si>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</si>
  <si>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</si>
  <si>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</si>
  <si>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</si>
  <si>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</si>
  <si>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</si>
  <si>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</si>
  <si>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</si>
  <si>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</si>
  <si>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</si>
  <si>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</si>
  <si>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</si>
  <si>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</si>
  <si>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</si>
  <si>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</si>
  <si>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</si>
  <si>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</si>
  <si>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</si>
  <si>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</si>
  <si>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</si>
  <si>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</si>
  <si>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</si>
  <si>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</si>
  <si>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</si>
  <si>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</si>
  <si>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</si>
  <si>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</si>
  <si>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</si>
  <si>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</si>
  <si>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</si>
  <si>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</si>
  <si>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</si>
  <si>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</si>
  <si>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</si>
  <si>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</si>
  <si>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</si>
  <si>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</si>
  <si>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</si>
  <si>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</si>
  <si>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</si>
  <si>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</si>
  <si>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</si>
  <si>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</si>
  <si>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</si>
  <si>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</si>
  <si>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</si>
  <si>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</si>
  <si>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</si>
  <si>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</si>
  <si>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</si>
  <si>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</si>
  <si>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</si>
  <si>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</si>
  <si>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</si>
  <si>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</si>
  <si>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</si>
  <si>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</si>
  <si>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</si>
  <si>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</si>
  <si>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</si>
  <si>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</si>
  <si>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</si>
  <si>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</si>
  <si>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</si>
  <si>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</si>
  <si>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</si>
  <si>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</si>
  <si>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</si>
  <si>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</si>
  <si>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</si>
  <si>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</si>
  <si>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</si>
  <si>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</si>
  <si>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</si>
  <si>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</si>
  <si>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</si>
  <si>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</si>
  <si>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</si>
  <si>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</si>
  <si>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</si>
  <si>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</si>
  <si>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</si>
  <si>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</si>
  <si>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</si>
  <si>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</si>
  <si>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</si>
  <si>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</si>
  <si>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</si>
  <si>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</si>
  <si>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</si>
  <si>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</si>
  <si>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</si>
  <si>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</si>
  <si>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</si>
  <si>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</si>
  <si>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</si>
  <si>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</si>
  <si>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</si>
  <si>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</si>
  <si>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</si>
  <si>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</si>
  <si>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</si>
  <si>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</si>
  <si>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</si>
  <si>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</si>
  <si>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</si>
  <si>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</si>
  <si>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</si>
  <si>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</si>
  <si>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</si>
  <si>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</si>
  <si>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</si>
  <si>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</si>
  <si>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</si>
  <si>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</si>
  <si>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</si>
  <si>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</si>
  <si>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</si>
  <si>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</si>
  <si>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</si>
  <si>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</si>
  <si>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</si>
  <si>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</si>
  <si>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</si>
  <si>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</si>
  <si>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</si>
  <si>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</si>
  <si>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</si>
  <si>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</si>
  <si>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</si>
  <si>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</si>
  <si>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</si>
  <si>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</si>
  <si>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</si>
  <si>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</si>
  <si>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</si>
  <si>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</si>
  <si>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</si>
  <si>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</si>
  <si>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</si>
  <si>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</si>
  <si>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</si>
  <si>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</si>
  <si>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</si>
  <si>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</si>
  <si>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</si>
  <si>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</si>
  <si>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</si>
  <si>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</si>
  <si>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</si>
  <si>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</si>
  <si>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</si>
  <si>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</si>
  <si>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</si>
  <si>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</si>
  <si>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</si>
  <si>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</si>
  <si>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</si>
  <si>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</si>
  <si>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</si>
  <si>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</si>
  <si>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</si>
  <si>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</si>
  <si>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</si>
  <si>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</si>
  <si>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</si>
  <si>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</si>
  <si>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</si>
  <si>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</si>
  <si>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</si>
  <si>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</si>
  <si>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</si>
  <si>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</si>
  <si>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</si>
  <si>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</si>
  <si>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</si>
  <si>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</si>
  <si>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</si>
  <si>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</si>
  <si>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</si>
  <si>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</si>
  <si>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</si>
  <si>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</si>
  <si>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</si>
  <si>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</si>
  <si>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</si>
  <si>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</si>
  <si>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</si>
  <si>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</si>
  <si>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</si>
  <si>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</si>
  <si>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</si>
  <si>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</si>
  <si>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</si>
  <si>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</si>
  <si>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</si>
  <si>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</si>
  <si>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</si>
  <si>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</si>
  <si>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</si>
  <si>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</si>
  <si>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</si>
  <si>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</si>
  <si>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</si>
  <si>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</si>
  <si>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</si>
  <si>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</si>
  <si>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</si>
  <si>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</si>
  <si>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</si>
  <si>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</si>
  <si>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</si>
  <si>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</si>
  <si>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</si>
  <si>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</si>
  <si>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</si>
  <si>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</si>
  <si>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</si>
  <si>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</si>
  <si>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</si>
  <si>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</si>
  <si>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</si>
  <si>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</si>
  <si>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</si>
  <si>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</si>
  <si>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</si>
  <si>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</si>
  <si>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</si>
  <si>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</si>
  <si>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</si>
  <si>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</si>
  <si>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</si>
  <si>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</si>
  <si>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</si>
  <si>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</si>
  <si>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</si>
  <si>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</si>
  <si>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</si>
  <si>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</si>
  <si>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</si>
  <si>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</si>
  <si>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</si>
  <si>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</si>
  <si>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</si>
  <si>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</si>
  <si>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</si>
  <si>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</si>
  <si>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</si>
  <si>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</si>
  <si>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</si>
  <si>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</si>
  <si>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</si>
  <si>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</si>
  <si>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</si>
  <si>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</si>
  <si>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</si>
  <si>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</si>
  <si>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</si>
  <si>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</si>
  <si>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</si>
  <si>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</si>
  <si>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</si>
  <si>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</si>
  <si>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</si>
  <si>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</si>
  <si>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</si>
  <si>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</si>
  <si>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</si>
  <si>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</si>
  <si>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</si>
  <si>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</si>
  <si>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</si>
  <si>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</si>
  <si>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</si>
  <si>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</si>
  <si>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</si>
  <si>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</si>
  <si>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</si>
  <si>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</si>
  <si>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</si>
  <si>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</si>
  <si>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</si>
  <si>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</si>
  <si>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</si>
  <si>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</si>
  <si>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</si>
  <si>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</si>
  <si>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</si>
  <si>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</si>
  <si>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</si>
  <si>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</si>
  <si>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</si>
  <si>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</si>
  <si>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</si>
  <si>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</si>
  <si>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</si>
  <si>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</si>
  <si>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</si>
  <si>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</si>
  <si>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</si>
  <si>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</si>
  <si>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</si>
  <si>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</si>
  <si>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</si>
  <si>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</si>
  <si>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</si>
  <si>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</si>
  <si>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</si>
  <si>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</si>
  <si>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</si>
  <si>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</si>
  <si>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</si>
  <si>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</si>
  <si>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</si>
  <si>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</si>
  <si>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</si>
  <si>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</si>
  <si>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</si>
  <si>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</si>
  <si>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</si>
  <si>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</si>
  <si>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</si>
  <si>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</si>
  <si>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</si>
  <si>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</si>
  <si>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</si>
  <si>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</si>
  <si>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</si>
  <si>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</si>
  <si>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</si>
  <si>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</si>
  <si>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</si>
  <si>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</si>
  <si>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</si>
  <si>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</si>
  <si>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</si>
  <si>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</si>
  <si>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</si>
  <si>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</si>
  <si>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</si>
  <si>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</si>
  <si>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</si>
  <si>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</si>
  <si>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</si>
  <si>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</si>
  <si>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</si>
  <si>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</si>
  <si>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</si>
  <si>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</si>
  <si>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</si>
  <si>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</si>
  <si>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</si>
  <si>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</si>
  <si>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</si>
  <si>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</si>
  <si>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</si>
  <si>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</si>
  <si>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</si>
  <si>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</si>
  <si>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</si>
  <si>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</si>
  <si>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</si>
  <si>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</si>
  <si>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</si>
  <si>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</si>
  <si>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</si>
  <si>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</si>
  <si>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</si>
  <si>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</si>
  <si>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</si>
  <si>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</si>
  <si>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</si>
  <si>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</si>
  <si>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</si>
  <si>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</si>
  <si>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</si>
  <si>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</si>
  <si>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</si>
  <si>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</si>
  <si>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</si>
  <si>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</si>
  <si>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</si>
  <si>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</si>
  <si>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</si>
  <si>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</si>
  <si>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</si>
  <si>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</si>
  <si>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</si>
  <si>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</si>
  <si>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</si>
  <si>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</si>
  <si>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</si>
  <si>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</si>
  <si>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</si>
  <si>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</si>
  <si>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</si>
  <si>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</si>
  <si>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</si>
  <si>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</si>
  <si>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</si>
  <si>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</si>
  <si>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</si>
  <si>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</si>
  <si>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</si>
  <si>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</si>
  <si>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</si>
  <si>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</si>
  <si>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</si>
  <si>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</si>
  <si>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</si>
  <si>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</si>
  <si>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</si>
  <si>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</si>
  <si>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</si>
  <si>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</si>
  <si>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</si>
  <si>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</si>
  <si>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</si>
  <si>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</si>
  <si>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</si>
  <si>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</si>
  <si>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</si>
  <si>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</si>
  <si>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</si>
  <si>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</si>
  <si>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</si>
  <si>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</si>
  <si>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</si>
  <si>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</si>
  <si>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</si>
  <si>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</si>
  <si>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</si>
  <si>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</si>
  <si>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</si>
  <si>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</si>
  <si>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</si>
  <si>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</si>
  <si>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</si>
  <si>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</si>
  <si>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</si>
  <si>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</si>
  <si>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</si>
  <si>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</si>
  <si>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</si>
  <si>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</si>
  <si>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</si>
  <si>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</si>
  <si>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</si>
  <si>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</si>
  <si>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</si>
  <si>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</si>
  <si>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</si>
  <si>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</si>
  <si>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</si>
  <si>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</si>
  <si>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</si>
  <si>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</si>
  <si>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</si>
  <si>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</si>
  <si>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</si>
  <si>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</si>
  <si>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</si>
  <si>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</si>
  <si>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</si>
  <si>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</si>
  <si>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</si>
  <si>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</si>
  <si>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</si>
  <si>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</si>
  <si>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</si>
  <si>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</si>
  <si>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</si>
  <si>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</si>
  <si>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</si>
  <si>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</si>
  <si>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</si>
  <si>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</si>
  <si>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</si>
  <si>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</si>
  <si>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</si>
  <si>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</si>
  <si>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</si>
  <si>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</si>
  <si>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</si>
  <si>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</si>
  <si>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</si>
  <si>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</si>
  <si>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</si>
  <si>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</si>
  <si>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</si>
  <si>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</si>
  <si>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</si>
  <si>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</si>
  <si>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</si>
  <si>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</si>
  <si>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</si>
  <si>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</si>
  <si>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</si>
  <si>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</si>
  <si>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</si>
  <si>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</si>
  <si>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</si>
  <si>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</si>
  <si>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</si>
  <si>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</si>
  <si>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</si>
  <si>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</si>
  <si>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</si>
  <si>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</si>
  <si>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</si>
  <si>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</si>
  <si>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</si>
  <si>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</si>
  <si>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</si>
  <si>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</si>
  <si>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</si>
  <si>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</si>
  <si>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</si>
  <si>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</si>
  <si>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</si>
  <si>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</si>
  <si>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</si>
  <si>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</si>
  <si>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</si>
  <si>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</si>
  <si>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</si>
  <si>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</si>
  <si>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</si>
  <si>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</si>
  <si>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</si>
  <si>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</si>
  <si>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</si>
  <si>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</si>
  <si>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</si>
  <si>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</si>
  <si>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</si>
  <si>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</si>
  <si>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</si>
  <si>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</si>
  <si>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</si>
  <si>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</si>
  <si>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</si>
  <si>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</si>
  <si>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</si>
  <si>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</si>
  <si>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</si>
  <si>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</si>
  <si>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</si>
  <si>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</si>
  <si>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</si>
  <si>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</si>
  <si>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</si>
  <si>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</si>
  <si>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</si>
  <si>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</si>
  <si>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</si>
  <si>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</si>
  <si>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</si>
  <si>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</si>
  <si>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</si>
  <si>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</si>
  <si>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</si>
  <si>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</si>
  <si>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</si>
  <si>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</si>
  <si>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</si>
  <si>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</si>
  <si>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</si>
  <si>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</si>
  <si>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</si>
  <si>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</si>
  <si>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</si>
  <si>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</si>
  <si>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</si>
  <si>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</si>
  <si>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</si>
  <si>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</si>
  <si>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</si>
  <si>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</si>
  <si>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</si>
  <si>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</si>
  <si>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</si>
  <si>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</si>
  <si>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</si>
  <si>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</si>
  <si>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</si>
  <si>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</si>
  <si>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</si>
  <si>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</si>
  <si>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</si>
  <si>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</si>
  <si>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</si>
  <si>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</si>
  <si>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</si>
  <si>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</si>
  <si>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</si>
  <si>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</si>
  <si>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</si>
  <si>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</si>
  <si>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</si>
  <si>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</si>
  <si>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</si>
  <si>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</si>
  <si>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</si>
  <si>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</si>
  <si>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</si>
  <si>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</si>
  <si>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</si>
  <si>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</si>
  <si>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</si>
  <si>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</si>
  <si>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</si>
  <si>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</si>
  <si>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</si>
  <si>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</si>
  <si>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</si>
  <si>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</si>
  <si>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</si>
  <si>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</si>
  <si>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</si>
  <si>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</si>
  <si>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</si>
  <si>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</si>
  <si>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</si>
  <si>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</si>
  <si>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</si>
  <si>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</si>
  <si>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</si>
  <si>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</si>
  <si>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</si>
  <si>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</si>
  <si>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</si>
  <si>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</si>
  <si>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</si>
  <si>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</si>
  <si>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</si>
  <si>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</si>
  <si>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</si>
  <si>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</si>
  <si>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</si>
  <si>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</si>
  <si>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</si>
  <si>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</si>
  <si>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</si>
  <si>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</si>
  <si>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</si>
  <si>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</si>
  <si>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</si>
  <si>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</si>
  <si>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</si>
  <si>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</si>
  <si>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</si>
  <si>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</si>
  <si>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</si>
  <si>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</si>
  <si>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</si>
  <si>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</si>
  <si>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</si>
  <si>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</si>
  <si>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</si>
  <si>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</si>
  <si>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</si>
  <si>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</si>
  <si>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</si>
  <si>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</si>
  <si>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</si>
  <si>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</si>
  <si>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</si>
  <si>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</si>
  <si>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</si>
  <si>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</si>
  <si>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</si>
  <si>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</si>
  <si>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</si>
  <si>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</si>
  <si>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</si>
  <si>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</si>
  <si>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</si>
  <si>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</si>
  <si>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</si>
  <si>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</si>
  <si>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</si>
  <si>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</si>
  <si>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</si>
  <si>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</si>
  <si>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</si>
  <si>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</si>
  <si>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</si>
  <si>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</si>
  <si>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</si>
  <si>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</si>
  <si>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</si>
  <si>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</si>
  <si>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</si>
  <si>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</si>
  <si>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</si>
  <si>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</si>
  <si>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</si>
  <si>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</si>
  <si>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</si>
  <si>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</si>
  <si>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</si>
  <si>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</si>
  <si>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</si>
  <si>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</si>
  <si>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</si>
  <si>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</si>
  <si>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</si>
  <si>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</si>
  <si>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</si>
  <si>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</si>
  <si>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</si>
  <si>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</si>
  <si>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</si>
  <si>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</si>
  <si>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</si>
  <si>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</si>
  <si>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</si>
  <si>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</si>
  <si>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</si>
  <si>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</si>
  <si>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</si>
  <si>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</si>
  <si>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</si>
  <si>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</si>
  <si>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</si>
  <si>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</si>
  <si>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</si>
  <si>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</si>
  <si>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</si>
  <si>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</si>
  <si>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</si>
  <si>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</si>
  <si>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</si>
  <si>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</si>
  <si>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</si>
  <si>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</si>
  <si>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</si>
  <si>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</si>
  <si>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</si>
  <si>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</si>
  <si>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</si>
  <si>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</si>
  <si>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</si>
  <si>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</si>
  <si>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</si>
  <si>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</si>
  <si>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</si>
  <si>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</si>
  <si>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</si>
  <si>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</si>
  <si>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</si>
  <si>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</si>
  <si>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</si>
  <si>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</si>
  <si>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</si>
  <si>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</si>
  <si>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</si>
  <si>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</si>
  <si>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</si>
  <si>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</si>
  <si>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</si>
  <si>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</si>
  <si>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</si>
  <si>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</si>
  <si>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</si>
  <si>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</si>
  <si>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</si>
  <si>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</si>
  <si>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</si>
  <si>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</si>
  <si>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</si>
  <si>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</si>
  <si>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</si>
  <si>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</si>
  <si>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</si>
  <si>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</si>
  <si>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</si>
  <si>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</si>
  <si>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</si>
  <si>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</si>
  <si>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</si>
  <si>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</si>
  <si>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</si>
  <si>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</si>
  <si>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</si>
  <si>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</si>
  <si>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</si>
  <si>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</si>
  <si>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</si>
  <si>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</si>
  <si>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</si>
  <si>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</si>
  <si>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</si>
  <si>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</si>
  <si>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</si>
  <si>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</si>
  <si>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</si>
  <si>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</si>
  <si>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</si>
  <si>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</si>
  <si>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</si>
  <si>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</si>
  <si>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</si>
  <si>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</si>
  <si>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</si>
  <si>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</si>
  <si>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</si>
  <si>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</si>
  <si>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</si>
  <si>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</si>
  <si>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</si>
  <si>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</si>
  <si>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</si>
  <si>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</si>
  <si>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</si>
  <si>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</si>
  <si>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</si>
  <si>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</si>
  <si>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</si>
  <si>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</si>
  <si>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</si>
  <si>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</si>
  <si>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</si>
  <si>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</si>
  <si>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</si>
  <si>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</si>
  <si>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</si>
  <si>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</si>
  <si>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</si>
  <si>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</si>
  <si>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</si>
  <si>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</si>
  <si>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</si>
  <si>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</si>
  <si>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</si>
  <si>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</si>
  <si>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</si>
  <si>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</si>
  <si>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</si>
  <si>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</si>
  <si>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</si>
  <si>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</si>
  <si>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</si>
  <si>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</si>
  <si>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</si>
  <si>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</si>
  <si>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</si>
  <si>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</si>
  <si>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</si>
  <si>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</si>
  <si>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</si>
  <si>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</si>
  <si>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</si>
  <si>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</si>
  <si>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</si>
  <si>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</si>
  <si>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</si>
  <si>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</si>
  <si>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</si>
  <si>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</si>
  <si>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</si>
  <si>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</si>
  <si>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</si>
  <si>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</si>
  <si>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</si>
  <si>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</si>
  <si>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</si>
  <si>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</si>
  <si>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</si>
  <si>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</si>
  <si>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</si>
  <si>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</si>
  <si>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</si>
  <si>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</si>
  <si>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</si>
  <si>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</si>
  <si>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</si>
  <si>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</si>
  <si>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</si>
  <si>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</si>
  <si>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</si>
  <si>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</si>
  <si>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</si>
  <si>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</si>
  <si>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</si>
  <si>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</si>
  <si>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</si>
  <si>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</si>
  <si>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</si>
  <si>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</si>
  <si>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</si>
  <si>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</si>
  <si>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</si>
  <si>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</si>
  <si>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</si>
  <si>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</si>
  <si>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</si>
  <si>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</si>
  <si>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</si>
  <si>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</si>
  <si>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</si>
  <si>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</si>
  <si>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</si>
  <si>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</si>
  <si>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</si>
  <si>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</si>
  <si>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</si>
  <si>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</si>
  <si>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</si>
  <si>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</si>
  <si>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</si>
  <si>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</si>
  <si>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</si>
  <si>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</si>
  <si>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</si>
  <si>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</si>
  <si>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</si>
  <si>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</si>
  <si>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</si>
  <si>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</si>
  <si>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</si>
  <si>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</si>
  <si>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</si>
  <si>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</si>
  <si>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</si>
  <si>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</si>
  <si>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</si>
  <si>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</si>
  <si>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</si>
  <si>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</si>
  <si>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</si>
  <si>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</si>
  <si>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</si>
  <si>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</si>
  <si>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</si>
  <si>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</si>
  <si>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</si>
  <si>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</si>
  <si>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</si>
  <si>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</si>
  <si>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</si>
  <si>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</si>
  <si>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</si>
  <si>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</si>
  <si>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</si>
  <si>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</si>
  <si>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</si>
  <si>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</si>
  <si>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</si>
  <si>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</si>
  <si>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</si>
  <si>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</si>
  <si>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</si>
  <si>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</si>
  <si>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</si>
  <si>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</si>
  <si>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</si>
  <si>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</si>
  <si>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</si>
  <si>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</si>
  <si>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</si>
  <si>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</si>
  <si>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</si>
  <si>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</si>
  <si>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</si>
  <si>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</si>
  <si>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</si>
  <si>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</si>
  <si>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</si>
  <si>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</si>
  <si>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</si>
  <si>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</si>
  <si>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</si>
  <si>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</si>
  <si>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</si>
  <si>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</si>
  <si>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</si>
  <si>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</si>
  <si>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</si>
  <si>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</si>
  <si>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</si>
  <si>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</si>
  <si>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</si>
  <si>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</si>
  <si>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</si>
  <si>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</si>
  <si>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</si>
  <si>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</si>
  <si>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</si>
  <si>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</si>
  <si>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</si>
  <si>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</si>
  <si>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</si>
  <si>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</si>
  <si>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</si>
  <si>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</si>
  <si>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</si>
  <si>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</si>
  <si>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</si>
  <si>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</si>
  <si>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</si>
  <si>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</si>
  <si>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</si>
  <si>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</si>
  <si>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</si>
  <si>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</si>
  <si>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</si>
  <si>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</si>
  <si>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</si>
  <si>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</si>
  <si>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</si>
  <si>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</si>
  <si>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</si>
  <si>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</si>
  <si>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</si>
  <si>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</si>
  <si>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</si>
  <si>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</si>
  <si>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</si>
  <si>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</si>
  <si>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</si>
  <si>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</si>
  <si>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</si>
  <si>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</si>
  <si>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</si>
  <si>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</si>
  <si>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</si>
  <si>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</si>
  <si>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</si>
  <si>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</si>
  <si>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</si>
  <si>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</si>
  <si>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</si>
  <si>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</si>
  <si>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</si>
  <si>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</si>
  <si>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</si>
  <si>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</si>
  <si>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</si>
  <si>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</si>
  <si>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</si>
  <si>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</si>
  <si>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</si>
  <si>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</si>
  <si>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</si>
  <si>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</si>
  <si>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</si>
  <si>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</si>
  <si>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</si>
  <si>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</si>
  <si>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</si>
  <si>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</si>
  <si>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</si>
  <si>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</si>
  <si>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</si>
  <si>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</si>
  <si>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</si>
  <si>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</si>
  <si>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</si>
  <si>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</si>
  <si>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</si>
  <si>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</si>
  <si>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</si>
  <si>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</si>
  <si>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</si>
  <si>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</si>
  <si>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</si>
  <si>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</si>
  <si>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</si>
  <si>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</si>
  <si>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</si>
  <si>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</si>
  <si>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</si>
  <si>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</si>
  <si>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</si>
  <si>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</si>
  <si>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</si>
  <si>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</si>
  <si>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</si>
  <si>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</si>
  <si>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</si>
  <si>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</si>
  <si>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</si>
  <si>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</si>
  <si>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</si>
  <si>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</si>
  <si>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</si>
  <si>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</si>
  <si>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</si>
  <si>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</si>
  <si>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</si>
  <si>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</si>
  <si>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</si>
  <si>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</si>
  <si>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</si>
  <si>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</si>
  <si>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</si>
  <si>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</si>
  <si>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</si>
  <si>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</si>
  <si>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</si>
  <si>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</si>
  <si>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</si>
  <si>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</si>
  <si>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</si>
  <si>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</si>
  <si>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</si>
  <si>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</si>
  <si>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</si>
  <si>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</si>
  <si>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</si>
  <si>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</si>
  <si>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</si>
  <si>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</si>
  <si>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</si>
  <si>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</si>
  <si>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</si>
  <si>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</si>
  <si>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</si>
  <si>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</si>
  <si>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</si>
  <si>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</si>
  <si>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</si>
  <si>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</si>
  <si>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</si>
  <si>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</si>
  <si>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</si>
  <si>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</si>
  <si>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</si>
  <si>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</si>
  <si>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</si>
  <si>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</si>
  <si>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</si>
  <si>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</si>
  <si>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</si>
  <si>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</si>
  <si>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</si>
  <si>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</si>
  <si>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</si>
  <si>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</si>
  <si>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</si>
  <si>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</si>
  <si>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</si>
  <si>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</si>
  <si>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</si>
  <si>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</si>
  <si>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</si>
  <si>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</si>
  <si>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</si>
  <si>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</si>
  <si>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</si>
  <si>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</si>
  <si>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</si>
  <si>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</si>
  <si>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</si>
  <si>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</si>
  <si>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</si>
  <si>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</si>
  <si>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</si>
  <si>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</si>
  <si>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</si>
  <si>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</si>
  <si>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</si>
  <si>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</si>
  <si>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</si>
  <si>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</si>
  <si>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</si>
  <si>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</si>
  <si>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</si>
  <si>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</si>
  <si>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</si>
  <si>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</si>
  <si>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</si>
  <si>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</si>
  <si>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</si>
  <si>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</si>
  <si>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</si>
  <si>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</si>
  <si>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</si>
  <si>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</si>
  <si>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</si>
  <si>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</si>
  <si>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</si>
  <si>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</si>
  <si>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</si>
  <si>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</si>
  <si>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</si>
  <si>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</si>
  <si>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</si>
  <si>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</si>
  <si>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</si>
  <si>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</si>
  <si>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</si>
  <si>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</si>
  <si>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</si>
  <si>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</si>
  <si>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</si>
  <si>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</si>
  <si>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</si>
  <si>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</si>
  <si>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</si>
  <si>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</si>
  <si>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</si>
  <si>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</si>
  <si>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</si>
  <si>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</si>
  <si>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</si>
  <si>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</si>
  <si>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</si>
  <si>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</si>
  <si>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</si>
  <si>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</si>
  <si>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</si>
  <si>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</si>
  <si>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</si>
  <si>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</si>
  <si>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</si>
  <si>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</si>
  <si>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</si>
  <si>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</si>
  <si>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</si>
  <si>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</si>
  <si>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</si>
  <si>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</si>
  <si>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</si>
  <si>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</si>
  <si>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</si>
  <si>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</si>
  <si>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</si>
  <si>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</si>
  <si>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</si>
  <si>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</si>
  <si>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</si>
  <si>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</si>
  <si>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</si>
  <si>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</si>
  <si>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</si>
  <si>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</si>
  <si>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</si>
  <si>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</si>
  <si>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</si>
  <si>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</si>
  <si>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</si>
  <si>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</si>
  <si>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</si>
  <si>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</si>
  <si>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</si>
  <si>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</si>
  <si>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</si>
  <si>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</si>
  <si>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</si>
  <si>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</si>
  <si>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</si>
  <si>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</si>
  <si>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</si>
  <si>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</si>
  <si>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</si>
  <si>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</si>
  <si>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</si>
  <si>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</si>
  <si>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</si>
  <si>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</si>
  <si>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</si>
  <si>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</si>
  <si>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</si>
  <si>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</si>
  <si>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</si>
  <si>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</si>
  <si>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</si>
  <si>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</si>
  <si>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</si>
  <si>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</si>
  <si>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</si>
  <si>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</si>
  <si>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</si>
  <si>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</si>
  <si>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</si>
  <si>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</si>
  <si>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</si>
  <si>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</si>
  <si>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</si>
  <si>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</si>
  <si>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</si>
  <si>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</si>
  <si>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</si>
  <si>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</si>
  <si>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</si>
  <si>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</si>
  <si>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</si>
  <si>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</si>
  <si>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</si>
  <si>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</si>
  <si>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</si>
  <si>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</si>
  <si>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</si>
  <si>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</si>
  <si>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</si>
  <si>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</si>
  <si>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</si>
  <si>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</si>
  <si>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</si>
  <si>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</si>
  <si>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</si>
  <si>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</si>
  <si>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</si>
  <si>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</si>
  <si>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</si>
  <si>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</si>
  <si>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</si>
  <si>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</si>
  <si>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</si>
  <si>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</si>
  <si>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</si>
  <si>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</si>
  <si>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</si>
  <si>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</si>
  <si>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</si>
  <si>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</si>
  <si>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</si>
  <si>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</si>
  <si>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</si>
  <si>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</si>
  <si>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</si>
  <si>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</si>
  <si>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</si>
  <si>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</si>
  <si>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</si>
  <si>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</si>
  <si>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</si>
  <si>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</si>
  <si>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</si>
  <si>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</si>
  <si>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</si>
  <si>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</si>
  <si>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</si>
  <si>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</si>
  <si>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</si>
  <si>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</si>
  <si>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</si>
  <si>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</si>
  <si>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</si>
  <si>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</si>
  <si>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</si>
  <si>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</si>
  <si>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</si>
  <si>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</si>
  <si>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</si>
  <si>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</si>
  <si>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</si>
  <si>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</si>
  <si>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</si>
  <si>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</si>
  <si>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</si>
  <si>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</si>
  <si>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</si>
  <si>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</si>
  <si>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</si>
  <si>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</si>
  <si>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</si>
  <si>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</si>
  <si>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</si>
  <si>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</si>
  <si>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</si>
  <si>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</si>
  <si>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</si>
  <si>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</si>
  <si>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</si>
  <si>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</si>
  <si>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</si>
  <si>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</si>
  <si>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</si>
  <si>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</si>
  <si>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</si>
  <si>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</si>
  <si>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</si>
  <si>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</si>
  <si>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</si>
  <si>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</si>
  <si>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</si>
  <si>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</si>
  <si>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</si>
  <si>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</si>
  <si>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</si>
  <si>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</si>
  <si>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</si>
  <si>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</si>
  <si>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</si>
  <si>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</si>
  <si>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</si>
  <si>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</si>
  <si>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</si>
  <si>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</si>
  <si>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</si>
  <si>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</si>
  <si>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</si>
  <si>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</si>
  <si>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</si>
  <si>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</si>
  <si>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</si>
  <si>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</si>
  <si>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</si>
  <si>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</si>
  <si>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</si>
  <si>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</si>
  <si>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</si>
  <si>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</si>
  <si>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</si>
  <si>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</si>
  <si>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</si>
  <si>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</si>
  <si>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</si>
  <si>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</si>
  <si>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</si>
  <si>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</si>
  <si>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</si>
  <si>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</si>
  <si>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</si>
  <si>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</si>
  <si>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</si>
  <si>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</si>
  <si>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</si>
  <si>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</si>
  <si>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</si>
  <si>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</si>
  <si>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</si>
  <si>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</si>
  <si>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</si>
  <si>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</si>
  <si>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</si>
  <si>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</si>
  <si>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</si>
  <si>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</si>
  <si>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</si>
  <si>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</si>
  <si>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</si>
  <si>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</si>
  <si>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</si>
  <si>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</si>
  <si>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</si>
  <si>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</si>
  <si>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</si>
  <si>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</si>
  <si>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</si>
  <si>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</si>
  <si>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</si>
  <si>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</si>
  <si>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</si>
  <si>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</si>
  <si>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</si>
  <si>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</si>
  <si>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</si>
  <si>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</si>
  <si>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</si>
  <si>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</si>
  <si>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</si>
  <si>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</si>
  <si>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</si>
  <si>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</si>
  <si>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</si>
  <si>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</si>
  <si>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</si>
  <si>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</si>
  <si>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</si>
  <si>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</si>
  <si>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</si>
  <si>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</si>
  <si>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</si>
  <si>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</si>
  <si>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</si>
  <si>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</si>
  <si>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</si>
  <si>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</si>
  <si>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</si>
  <si>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</si>
  <si>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</si>
  <si>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</si>
  <si>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</si>
  <si>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</si>
  <si>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</si>
  <si>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</si>
  <si>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</si>
  <si>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</si>
  <si>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</si>
  <si>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</si>
  <si>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</si>
  <si>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</si>
  <si>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</si>
  <si>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</si>
  <si>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</si>
  <si>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</si>
  <si>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</si>
  <si>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</si>
  <si>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</si>
  <si>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</si>
  <si>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</si>
  <si>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</si>
  <si>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</si>
  <si>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</si>
  <si>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</si>
  <si>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</si>
  <si>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</si>
  <si>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</si>
  <si>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</si>
  <si>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</si>
  <si>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</si>
  <si>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</si>
  <si>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</si>
  <si>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</si>
  <si>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</si>
  <si>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</si>
  <si>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</si>
  <si>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</si>
  <si>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</si>
  <si>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</si>
  <si>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</si>
  <si>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</si>
  <si>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</si>
  <si>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</si>
  <si>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</si>
  <si>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</si>
  <si>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</si>
  <si>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</si>
  <si>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</si>
  <si>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</si>
  <si>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</si>
  <si>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</si>
  <si>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</si>
  <si>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</si>
  <si>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</si>
  <si>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</si>
  <si>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</si>
  <si>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</si>
  <si>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</si>
  <si>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</si>
  <si>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</si>
  <si>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</si>
  <si>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</si>
  <si>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</si>
  <si>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</si>
  <si>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</si>
  <si>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</si>
  <si>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</si>
  <si>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</si>
  <si>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</si>
  <si>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</si>
  <si>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</si>
  <si>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</si>
  <si>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</si>
  <si>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</si>
  <si>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</si>
  <si>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</si>
  <si>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</si>
  <si>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</si>
  <si>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</si>
  <si>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</si>
  <si>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</si>
  <si>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</si>
  <si>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</si>
  <si>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</si>
  <si>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</si>
  <si>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</si>
  <si>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</si>
  <si>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</si>
  <si>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</si>
  <si>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</si>
  <si>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</si>
  <si>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</si>
  <si>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</si>
  <si>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</si>
  <si>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</si>
  <si>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</si>
  <si>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</si>
  <si>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</si>
  <si>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</si>
  <si>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</si>
  <si>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</si>
  <si>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</si>
  <si>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</si>
  <si>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</si>
  <si>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</si>
  <si>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</si>
  <si>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</si>
  <si>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</si>
  <si>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</si>
  <si>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</si>
  <si>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</si>
  <si>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</si>
  <si>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</si>
  <si>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</si>
  <si>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</si>
  <si>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</si>
  <si>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</si>
  <si>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</si>
  <si>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</si>
  <si>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</si>
  <si>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</si>
  <si>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</si>
  <si>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</si>
  <si>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</si>
  <si>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</si>
  <si>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</si>
  <si>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</si>
  <si>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</si>
  <si>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</si>
  <si>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</si>
  <si>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</si>
  <si>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</si>
  <si>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</si>
  <si>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</si>
  <si>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</si>
  <si>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</si>
  <si>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</si>
  <si>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</si>
  <si>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</si>
  <si>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</si>
  <si>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</si>
  <si>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</si>
  <si>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</si>
  <si>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</si>
  <si>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</si>
  <si>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</si>
  <si>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</si>
  <si>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</si>
  <si>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</si>
  <si>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</si>
  <si>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</si>
  <si>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</si>
  <si>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</si>
  <si>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</si>
  <si>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</si>
  <si>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</si>
  <si>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</si>
  <si>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</si>
  <si>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</si>
  <si>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</si>
  <si>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</si>
  <si>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</si>
  <si>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</si>
  <si>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</si>
  <si>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</si>
  <si>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</si>
  <si>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</si>
  <si>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</si>
  <si>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</si>
  <si>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</si>
  <si>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</si>
  <si>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</si>
  <si>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</si>
  <si>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</si>
  <si>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</si>
  <si>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</si>
  <si>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</si>
  <si>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</si>
  <si>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</si>
  <si>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</si>
  <si>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</si>
  <si>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</si>
  <si>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</si>
  <si>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</si>
  <si>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</si>
  <si>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</si>
  <si>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</si>
  <si>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</si>
  <si>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</si>
  <si>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</si>
  <si>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</si>
  <si>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</si>
  <si>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</si>
  <si>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</si>
  <si>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</si>
  <si>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</si>
  <si>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</si>
  <si>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</si>
  <si>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</si>
  <si>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</si>
  <si>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</si>
  <si>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</si>
  <si>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</si>
  <si>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</si>
  <si>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</si>
  <si>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</si>
  <si>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</si>
  <si>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</si>
  <si>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</si>
  <si>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</si>
  <si>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</si>
  <si>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</si>
  <si>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</si>
  <si>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</si>
  <si>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</si>
  <si>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</si>
  <si>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</si>
  <si>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</si>
  <si>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</si>
  <si>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</si>
  <si>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</si>
  <si>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</si>
  <si>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</si>
  <si>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</si>
  <si>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</si>
  <si>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</si>
  <si>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</si>
  <si>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</si>
  <si>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</si>
  <si>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</si>
  <si>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</si>
  <si>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</si>
  <si>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</si>
  <si>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</si>
  <si>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</si>
  <si>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</si>
  <si>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</si>
  <si>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</si>
  <si>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</si>
  <si>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</si>
  <si>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</si>
  <si>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</si>
  <si>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</si>
  <si>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</si>
  <si>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</si>
  <si>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</si>
  <si>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</si>
  <si>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</si>
  <si>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</si>
  <si>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</si>
  <si>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</si>
  <si>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</si>
  <si>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</si>
  <si>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</si>
  <si>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</si>
  <si>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</si>
  <si>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</si>
  <si>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</si>
  <si>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</si>
  <si>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</si>
  <si>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</si>
  <si>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</si>
  <si>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</si>
  <si>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</si>
  <si>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</si>
  <si>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</si>
  <si>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</si>
  <si>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</si>
  <si>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</si>
  <si>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</si>
  <si>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</si>
  <si>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</si>
  <si>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</si>
  <si>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</si>
  <si>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</si>
  <si>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</si>
  <si>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</si>
  <si>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</si>
  <si>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</si>
  <si>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</si>
  <si>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</si>
  <si>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</si>
  <si>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</si>
  <si>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</si>
  <si>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</si>
  <si>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</si>
  <si>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</si>
  <si>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</si>
  <si>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</si>
  <si>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</si>
  <si>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</si>
  <si>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</si>
  <si>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</si>
  <si>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</si>
  <si>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</si>
  <si>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</si>
  <si>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</si>
  <si>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</si>
  <si>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</si>
  <si>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</si>
  <si>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</si>
  <si>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</si>
  <si>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</si>
  <si>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</si>
  <si>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</si>
  <si>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</si>
  <si>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</si>
  <si>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</si>
  <si>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</si>
  <si>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</si>
  <si>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</si>
  <si>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</si>
  <si>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</si>
  <si>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</si>
  <si>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</si>
  <si>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</si>
  <si>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</si>
  <si>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</si>
  <si>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</si>
  <si>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</si>
  <si>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</si>
  <si>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</si>
  <si>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</si>
  <si>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</si>
  <si>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</si>
  <si>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</si>
  <si>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</si>
  <si>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</si>
  <si>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</si>
  <si>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</si>
  <si>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</si>
  <si>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</si>
  <si>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</si>
  <si>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</si>
  <si>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</si>
  <si>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</si>
  <si>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</si>
  <si>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</si>
  <si>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</si>
  <si>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</si>
  <si>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</si>
  <si>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</si>
  <si>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</si>
  <si>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</si>
  <si>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</si>
  <si>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</si>
  <si>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</si>
  <si>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</si>
  <si>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</si>
  <si>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</si>
  <si>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</si>
  <si>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</si>
  <si>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</si>
  <si>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</si>
  <si>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</si>
  <si>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</si>
  <si>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</si>
  <si>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</si>
  <si>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</si>
  <si>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</si>
  <si>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</si>
  <si>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</si>
  <si>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</si>
  <si>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</si>
  <si>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</si>
  <si>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</si>
  <si>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</si>
  <si>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</si>
  <si>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</si>
  <si>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</si>
  <si>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</si>
  <si>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</si>
  <si>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</si>
  <si>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</si>
  <si>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</si>
  <si>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</si>
  <si>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</si>
  <si>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</si>
  <si>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</si>
  <si>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</si>
  <si>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</si>
  <si>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</si>
  <si>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</si>
  <si>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</si>
  <si>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</si>
  <si>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</si>
  <si>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</si>
  <si>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</si>
  <si>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</si>
  <si>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</si>
  <si>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</si>
  <si>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</si>
  <si>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</si>
  <si>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</si>
  <si>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</si>
  <si>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</si>
  <si>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</si>
  <si>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</si>
  <si>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</si>
  <si>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</si>
  <si>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</si>
  <si>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</si>
  <si>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</si>
  <si>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</si>
  <si>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</si>
  <si>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</si>
  <si>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</si>
  <si>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</si>
  <si>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</si>
  <si>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</si>
  <si>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</si>
  <si>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</si>
  <si>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</si>
  <si>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</si>
  <si>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</si>
  <si>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</si>
  <si>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</si>
  <si>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</si>
  <si>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</si>
  <si>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</si>
  <si>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</si>
  <si>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</si>
  <si>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</si>
  <si>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</si>
  <si>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</si>
  <si>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</si>
  <si>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</si>
  <si>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</si>
  <si>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</si>
  <si>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</si>
  <si>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</si>
  <si>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</si>
  <si>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</si>
  <si>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</si>
  <si>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</si>
  <si>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</si>
  <si>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</si>
  <si>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</si>
  <si>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</si>
  <si>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</si>
  <si>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</si>
  <si>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</si>
  <si>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</si>
  <si>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</si>
  <si>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</si>
  <si>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</si>
  <si>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</si>
  <si>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</si>
  <si>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</si>
  <si>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</si>
  <si>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</si>
  <si>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</si>
  <si>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</si>
  <si>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</si>
  <si>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</si>
  <si>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</si>
  <si>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</si>
  <si>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</si>
  <si>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</si>
  <si>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</si>
  <si>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</si>
  <si>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</si>
  <si>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</si>
  <si>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</si>
  <si>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</si>
  <si>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</si>
  <si>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</si>
  <si>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</si>
  <si>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</si>
  <si>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</si>
  <si>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</si>
  <si>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</si>
  <si>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</si>
  <si>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</si>
  <si>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</si>
  <si>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</si>
  <si>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</si>
  <si>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</si>
  <si>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</si>
  <si>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</si>
  <si>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</si>
  <si>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</si>
  <si>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</si>
  <si>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</si>
  <si>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</si>
  <si>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</si>
  <si>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</si>
  <si>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</si>
  <si>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</si>
  <si>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</si>
  <si>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</si>
  <si>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</si>
  <si>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</si>
  <si>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</si>
  <si>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</si>
  <si>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</si>
  <si>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</si>
  <si>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</si>
  <si>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</si>
  <si>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</si>
  <si>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</si>
  <si>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</si>
  <si>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</si>
  <si>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</si>
  <si>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</si>
  <si>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</si>
  <si>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</si>
  <si>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</si>
  <si>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</si>
  <si>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</si>
  <si>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</si>
  <si>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</si>
  <si>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</si>
  <si>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</si>
  <si>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</si>
  <si>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</si>
  <si>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</si>
  <si>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</si>
  <si>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</si>
  <si>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</si>
  <si>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</si>
  <si>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</si>
  <si>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</si>
  <si>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</si>
  <si>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</si>
  <si>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</si>
  <si>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</si>
  <si>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</si>
  <si>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</si>
  <si>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</si>
  <si>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</si>
  <si>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</si>
  <si>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</si>
  <si>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</si>
  <si>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</si>
  <si>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</si>
  <si>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</si>
  <si>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</si>
  <si>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</si>
  <si>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</si>
  <si>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</si>
  <si>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</si>
  <si>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</si>
  <si>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</si>
  <si>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</si>
  <si>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</si>
  <si>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</si>
  <si>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</si>
  <si>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</si>
  <si>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</si>
  <si>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</si>
  <si>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</si>
  <si>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</si>
  <si>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</si>
  <si>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</si>
  <si>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</si>
  <si>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</si>
  <si>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</si>
  <si>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</si>
  <si>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</si>
  <si>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</si>
  <si>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</si>
  <si>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</si>
  <si>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</si>
  <si>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</si>
  <si>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</si>
  <si>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</si>
  <si>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</si>
  <si>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</si>
  <si>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</si>
  <si>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</si>
  <si>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</si>
  <si>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</si>
  <si>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</si>
  <si>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</si>
  <si>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</si>
  <si>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</si>
  <si>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</si>
  <si>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</si>
  <si>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</si>
  <si>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</si>
  <si>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</si>
  <si>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</si>
  <si>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</si>
  <si>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</si>
  <si>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</si>
  <si>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</si>
  <si>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</si>
  <si>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</si>
  <si>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</si>
  <si>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</si>
  <si>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</si>
  <si>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</si>
  <si>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</si>
  <si>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</si>
  <si>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</si>
  <si>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</si>
  <si>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</si>
  <si>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</si>
  <si>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</si>
  <si>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</si>
  <si>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</si>
  <si>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</si>
  <si>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</si>
  <si>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</si>
  <si>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</si>
  <si>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</si>
  <si>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</si>
  <si>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</si>
  <si>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</si>
  <si>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</si>
  <si>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</si>
  <si>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</si>
  <si>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</si>
  <si>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</si>
  <si>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</si>
  <si>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</si>
  <si>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</si>
  <si>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</si>
  <si>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</si>
  <si>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</si>
  <si>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</si>
  <si>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</si>
  <si>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</si>
  <si>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</si>
  <si>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</si>
  <si>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</si>
  <si>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</si>
  <si>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</si>
  <si>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</si>
  <si>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</si>
  <si>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</si>
  <si>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</si>
  <si>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</si>
  <si>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</si>
  <si>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</si>
  <si>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</si>
  <si>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</si>
  <si>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</si>
  <si>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</si>
  <si>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</si>
  <si>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</si>
  <si>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</si>
  <si>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</si>
  <si>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</si>
  <si>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</si>
  <si>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</si>
  <si>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</si>
  <si>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</si>
  <si>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</si>
  <si>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</si>
  <si>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</si>
  <si>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</si>
  <si>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</si>
  <si>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</si>
  <si>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</si>
  <si>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</si>
  <si>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</si>
  <si>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</si>
  <si>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</si>
  <si>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</si>
  <si>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</si>
  <si>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</si>
  <si>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</si>
  <si>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</si>
  <si>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</si>
  <si>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</si>
  <si>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</si>
  <si>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</si>
  <si>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</si>
  <si>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</si>
  <si>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</si>
  <si>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</si>
  <si>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</si>
  <si>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</si>
  <si>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</si>
  <si>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</si>
  <si>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</si>
  <si>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</si>
  <si>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</si>
  <si>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</si>
  <si>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</si>
  <si>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</si>
  <si>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</si>
  <si>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</si>
  <si>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</si>
  <si>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</si>
  <si>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</si>
  <si>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</si>
  <si>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</si>
  <si>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</si>
  <si>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</si>
  <si>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</si>
  <si>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</si>
  <si>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</si>
  <si>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</si>
  <si>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</si>
  <si>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</si>
  <si>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</si>
  <si>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</si>
  <si>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</si>
  <si>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</si>
  <si>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</si>
  <si>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</si>
  <si>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</si>
  <si>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</si>
  <si>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</si>
  <si>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</si>
  <si>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</si>
  <si>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</si>
  <si>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</si>
  <si>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</si>
  <si>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</si>
  <si>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</si>
  <si>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</si>
  <si>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</si>
  <si>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</si>
  <si>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</si>
  <si>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</si>
  <si>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</si>
  <si>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</si>
  <si>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</si>
  <si>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</si>
  <si>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</si>
  <si>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</si>
  <si>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</si>
  <si>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</si>
  <si>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</si>
  <si>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</si>
  <si>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</si>
  <si>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</si>
  <si>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</si>
  <si>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</si>
  <si>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</si>
  <si>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</si>
  <si>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</si>
  <si>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</si>
  <si>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</si>
  <si>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</si>
  <si>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</si>
  <si>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</si>
  <si>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</si>
  <si>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</si>
  <si>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</si>
  <si>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</si>
  <si>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</si>
  <si>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</si>
  <si>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</si>
  <si>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</si>
  <si>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</si>
  <si>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</si>
  <si>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</si>
  <si>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</si>
  <si>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</si>
  <si>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</si>
  <si>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</si>
  <si>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</si>
  <si>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</si>
  <si>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</si>
  <si>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</si>
  <si>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</si>
  <si>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</si>
  <si>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</si>
  <si>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</si>
  <si>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</si>
  <si>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</si>
  <si>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</si>
  <si>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</si>
  <si>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</si>
  <si>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</si>
  <si>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</si>
  <si>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</si>
  <si>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</si>
  <si>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</si>
  <si>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</si>
  <si>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</si>
  <si>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</si>
  <si>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</si>
  <si>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</si>
  <si>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</si>
  <si>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</si>
  <si>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</si>
  <si>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</si>
  <si>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</si>
  <si>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</si>
  <si>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</si>
  <si>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</si>
  <si>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</si>
  <si>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</si>
  <si>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</si>
  <si>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</si>
  <si>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</si>
  <si>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</si>
  <si>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</si>
  <si>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</si>
  <si>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</si>
  <si>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</si>
  <si>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</si>
  <si>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</si>
  <si>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</si>
  <si>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</si>
  <si>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</si>
  <si>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</si>
  <si>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</si>
  <si>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</si>
  <si>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</si>
  <si>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</si>
  <si>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</si>
  <si>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</si>
  <si>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</si>
  <si>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</si>
  <si>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</si>
  <si>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</si>
  <si>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</si>
  <si>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</si>
  <si>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</si>
  <si>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</si>
  <si>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</si>
  <si>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</si>
  <si>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</si>
  <si>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</si>
  <si>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</si>
  <si>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</si>
  <si>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</si>
  <si>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</si>
  <si>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</si>
  <si>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</si>
  <si>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</si>
  <si>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</si>
  <si>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</si>
  <si>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</si>
  <si>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</si>
  <si>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</si>
  <si>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</si>
  <si>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</si>
  <si>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</si>
  <si>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</si>
  <si>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</si>
  <si>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</si>
  <si>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</si>
  <si>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</si>
  <si>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</si>
  <si>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</si>
  <si>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</si>
  <si>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</si>
  <si>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</si>
  <si>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</si>
  <si>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</si>
  <si>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</si>
  <si>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</si>
  <si>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</si>
  <si>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</si>
  <si>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</si>
  <si>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</si>
  <si>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</si>
  <si>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</si>
  <si>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</si>
  <si>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</si>
  <si>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</si>
  <si>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</si>
  <si>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</si>
  <si>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</si>
  <si>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</si>
  <si>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</si>
  <si>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</si>
  <si>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</si>
  <si>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</si>
  <si>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</si>
  <si>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</si>
  <si>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</si>
  <si>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</si>
  <si>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</si>
  <si>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</si>
  <si>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</si>
  <si>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</si>
  <si>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</si>
  <si>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</si>
  <si>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</si>
  <si>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</si>
  <si>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</si>
  <si>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</si>
  <si>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</si>
  <si>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</si>
  <si>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</si>
  <si>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</si>
  <si>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</si>
  <si>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</si>
  <si>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</si>
  <si>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</si>
  <si>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</si>
  <si>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</si>
  <si>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</si>
  <si>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</si>
  <si>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</si>
  <si>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</si>
  <si>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</si>
  <si>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</si>
  <si>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</si>
  <si>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</si>
  <si>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</si>
  <si>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</si>
  <si>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</si>
  <si>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</si>
  <si>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</si>
  <si>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</si>
  <si>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</si>
  <si>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</si>
  <si>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</si>
  <si>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</si>
  <si>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</si>
  <si>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</si>
  <si>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</si>
  <si>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</si>
  <si>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</si>
  <si>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</si>
  <si>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</si>
  <si>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</si>
  <si>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</si>
  <si>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</si>
  <si>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</si>
  <si>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</si>
  <si>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</si>
  <si>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</si>
  <si>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</si>
  <si>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</si>
  <si>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</si>
  <si>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</si>
  <si>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</si>
  <si>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</si>
  <si>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</si>
  <si>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</si>
  <si>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</si>
  <si>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</si>
  <si>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</si>
  <si>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</si>
  <si>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</si>
  <si>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</si>
  <si>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</si>
  <si>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</si>
  <si>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</si>
  <si>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</si>
  <si>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</si>
  <si>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</si>
  <si>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</si>
  <si>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</si>
  <si>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</si>
  <si>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</si>
  <si>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</si>
  <si>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</si>
  <si>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</si>
  <si>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</si>
  <si>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</si>
  <si>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</si>
  <si>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</si>
  <si>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</si>
  <si>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</si>
  <si>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</si>
  <si>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</si>
  <si>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</si>
  <si>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</si>
  <si>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</si>
  <si>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</si>
  <si>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</si>
  <si>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</si>
  <si>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</si>
  <si>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</si>
  <si>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</si>
  <si>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</si>
  <si>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</si>
  <si>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</si>
  <si>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</si>
  <si>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</si>
  <si>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</si>
  <si>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</si>
  <si>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</si>
  <si>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</si>
  <si>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</si>
  <si>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</si>
  <si>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</si>
  <si>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</si>
  <si>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</si>
  <si>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</si>
  <si>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</si>
  <si>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</si>
  <si>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</si>
  <si>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</si>
  <si>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</si>
  <si>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</si>
  <si>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</si>
  <si>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</si>
  <si>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</si>
  <si>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</si>
  <si>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</si>
  <si>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</si>
  <si>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</si>
  <si>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</si>
  <si>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</si>
  <si>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</si>
  <si>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</si>
  <si>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</si>
  <si>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</si>
  <si>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</si>
  <si>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</si>
  <si>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</si>
  <si>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</si>
  <si>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</si>
  <si>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</si>
  <si>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</si>
  <si>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</si>
  <si>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</si>
  <si>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</si>
  <si>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</si>
  <si>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</si>
  <si>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</si>
  <si>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</si>
  <si>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</si>
  <si>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</si>
  <si>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</si>
  <si>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</si>
  <si>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</si>
  <si>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</si>
  <si>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</si>
  <si>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</si>
  <si>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</si>
  <si>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</si>
  <si>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</si>
  <si>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</si>
  <si>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</si>
  <si>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</si>
  <si>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</si>
  <si>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</si>
  <si>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</si>
  <si>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</si>
  <si>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</si>
  <si>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</si>
  <si>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</si>
  <si>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</si>
  <si>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</si>
  <si>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</si>
  <si>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</si>
  <si>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</si>
  <si>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</si>
  <si>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</si>
  <si>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</si>
  <si>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</si>
  <si>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</si>
  <si>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</si>
  <si>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</si>
  <si>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</si>
  <si>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</si>
  <si>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</si>
  <si>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</si>
  <si>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</si>
  <si>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</si>
  <si>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</si>
  <si>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</si>
  <si>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</si>
  <si>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</si>
  <si>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</si>
  <si>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</si>
  <si>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</si>
  <si>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</si>
  <si>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</si>
  <si>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</si>
  <si>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</si>
  <si>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</si>
  <si>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</si>
  <si>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</si>
  <si>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</si>
  <si>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</si>
  <si>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</si>
  <si>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</si>
  <si>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</si>
  <si>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</si>
  <si>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</si>
  <si>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</si>
  <si>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</si>
  <si>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</si>
  <si>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</si>
  <si>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</si>
  <si>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</si>
  <si>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</si>
  <si>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</si>
  <si>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</si>
  <si>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</si>
  <si>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</si>
  <si>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</si>
  <si>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</si>
  <si>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</si>
  <si>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</si>
  <si>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</si>
  <si>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</si>
  <si>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</si>
  <si>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</si>
  <si>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</si>
  <si>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</si>
  <si>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</si>
  <si>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</si>
  <si>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</si>
  <si>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</si>
  <si>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</si>
  <si>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</si>
  <si>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</si>
  <si>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</si>
  <si>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</si>
  <si>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</si>
  <si>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</si>
  <si>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</si>
  <si>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</si>
  <si>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</si>
  <si>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</si>
  <si>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</si>
  <si>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</si>
  <si>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</si>
  <si>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</si>
  <si>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</si>
  <si>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</si>
  <si>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</si>
  <si>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</si>
  <si>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</si>
  <si>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</si>
  <si>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</si>
  <si>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</si>
  <si>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</si>
  <si>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</si>
  <si>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</si>
  <si>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</si>
  <si>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</si>
  <si>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</si>
  <si>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</si>
  <si>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</si>
  <si>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</si>
  <si>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</si>
  <si>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</si>
  <si>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</si>
  <si>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</si>
  <si>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</si>
  <si>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</si>
  <si>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</si>
  <si>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</si>
  <si>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</si>
  <si>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</si>
  <si>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</si>
  <si>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</si>
  <si>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</si>
  <si>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</si>
  <si>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</si>
  <si>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</si>
  <si>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</si>
  <si>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</si>
  <si>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</si>
  <si>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</si>
  <si>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</si>
  <si>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</si>
  <si>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</si>
  <si>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</si>
  <si>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</si>
  <si>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</si>
  <si>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</si>
  <si>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</si>
  <si>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</si>
  <si>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</si>
  <si>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</si>
  <si>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</si>
  <si>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</si>
  <si>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</si>
  <si>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</si>
  <si>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</si>
  <si>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</si>
  <si>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</si>
  <si>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</si>
  <si>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</si>
  <si>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</si>
  <si>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</si>
  <si>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</si>
  <si>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</si>
  <si>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</si>
  <si>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</si>
  <si>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</si>
  <si>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</si>
  <si>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</si>
  <si>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</si>
  <si>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</si>
  <si>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</si>
  <si>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</si>
  <si>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</si>
  <si>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</si>
  <si>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</si>
  <si>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</si>
  <si>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</si>
  <si>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</si>
  <si>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</si>
  <si>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</si>
  <si>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</si>
  <si>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</si>
  <si>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</si>
  <si>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</si>
  <si>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</si>
  <si>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</si>
  <si>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</si>
  <si>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</si>
  <si>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</si>
  <si>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</si>
  <si>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</si>
  <si>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</si>
  <si>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</si>
  <si>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</si>
  <si>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</si>
  <si>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</si>
  <si>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</si>
  <si>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</si>
  <si>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</si>
  <si>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</si>
  <si>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</si>
  <si>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</si>
  <si>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</si>
  <si>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</si>
  <si>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</si>
  <si>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</si>
  <si>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</si>
  <si>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</si>
  <si>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</si>
  <si>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</si>
  <si>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</si>
  <si>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</si>
  <si>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</si>
  <si>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</si>
  <si>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</si>
  <si>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</si>
  <si>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</si>
  <si>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</si>
  <si>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</si>
  <si>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</si>
  <si>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</si>
  <si>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</si>
  <si>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</si>
  <si>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</si>
  <si>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</si>
  <si>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</si>
  <si>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</si>
  <si>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</si>
  <si>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</si>
  <si>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</si>
  <si>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</si>
  <si>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</si>
  <si>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</si>
  <si>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</si>
  <si>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</si>
  <si>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</si>
  <si>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</si>
  <si>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</si>
  <si>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</si>
  <si>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</si>
  <si>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</si>
  <si>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</si>
  <si>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</si>
  <si>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</si>
  <si>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</si>
  <si>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</si>
  <si>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</si>
  <si>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</si>
  <si>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</si>
  <si>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</si>
  <si>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</si>
  <si>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</si>
  <si>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</si>
  <si>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</si>
  <si>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</si>
  <si>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</si>
  <si>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</si>
  <si>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</si>
  <si>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</si>
  <si>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</si>
  <si>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</si>
  <si>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</si>
  <si>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</si>
  <si>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</si>
  <si>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</si>
  <si>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</si>
  <si>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</si>
  <si>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</si>
  <si>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</si>
  <si>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</si>
  <si>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</si>
  <si>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</si>
  <si>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</si>
  <si>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</si>
  <si>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</si>
  <si>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</si>
  <si>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</si>
  <si>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</si>
  <si>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</si>
  <si>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</si>
  <si>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</si>
  <si>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</si>
  <si>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</si>
  <si>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</si>
  <si>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</si>
  <si>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</si>
  <si>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</si>
  <si>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</si>
  <si>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</si>
  <si>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</si>
  <si>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</si>
  <si>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</si>
  <si>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</si>
  <si>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</si>
  <si>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</si>
  <si>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</si>
  <si>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</si>
  <si>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</si>
  <si>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</si>
  <si>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</si>
  <si>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</si>
  <si>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</si>
  <si>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</si>
  <si>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</si>
  <si>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</si>
  <si>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</si>
  <si>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</si>
  <si>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</si>
  <si>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</si>
  <si>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</si>
  <si>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</si>
  <si>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</si>
  <si>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</si>
  <si>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</si>
  <si>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</si>
  <si>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</si>
  <si>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</si>
  <si>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</si>
  <si>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</si>
  <si>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</si>
  <si>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</si>
  <si>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</si>
  <si>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</si>
  <si>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</si>
  <si>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</si>
  <si>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</si>
  <si>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</si>
  <si>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</si>
  <si>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</si>
  <si>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</si>
  <si>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</si>
  <si>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</si>
  <si>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</si>
  <si>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</si>
  <si>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</si>
  <si>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</si>
  <si>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</si>
  <si>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</si>
  <si>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</si>
  <si>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</si>
  <si>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</si>
  <si>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</si>
  <si>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</si>
  <si>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</si>
  <si>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</si>
  <si>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</si>
  <si>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</si>
  <si>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</si>
  <si>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</si>
  <si>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</si>
  <si>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</si>
  <si>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</si>
  <si>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</si>
  <si>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</si>
  <si>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</si>
  <si>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</si>
  <si>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</si>
  <si>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</si>
  <si>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</si>
  <si>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</si>
  <si>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</si>
  <si>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</si>
  <si>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</si>
  <si>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</si>
  <si>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</si>
  <si>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</si>
  <si>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</si>
  <si>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</si>
  <si>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</si>
  <si>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</si>
  <si>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</si>
  <si>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</si>
  <si>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</si>
  <si>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</si>
  <si>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</si>
  <si>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</si>
  <si>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</si>
  <si>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</si>
  <si>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</si>
  <si>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</si>
  <si>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</si>
  <si>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</si>
  <si>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</si>
  <si>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</si>
  <si>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</si>
  <si>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</si>
  <si>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</si>
  <si>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</si>
  <si>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</si>
  <si>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</si>
  <si>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</si>
  <si>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</si>
  <si>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</si>
  <si>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</si>
  <si>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</si>
  <si>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</si>
  <si>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</si>
  <si>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</si>
  <si>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</si>
  <si>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</si>
  <si>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</si>
  <si>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</si>
  <si>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</si>
  <si>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</si>
  <si>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</si>
  <si>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</si>
  <si>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</si>
  <si>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</si>
  <si>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</si>
  <si>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</si>
  <si>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</si>
  <si>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</si>
  <si>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</si>
  <si>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</si>
  <si>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</si>
  <si>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</si>
  <si>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</si>
  <si>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</si>
  <si>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</si>
  <si>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</si>
  <si>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</si>
  <si>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</si>
  <si>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</si>
  <si>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</si>
  <si>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</si>
  <si>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</si>
  <si>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</si>
  <si>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</si>
  <si>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</si>
  <si>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</si>
  <si>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</si>
  <si>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</si>
  <si>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</si>
  <si>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</si>
  <si>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</si>
  <si>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</si>
  <si>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</si>
  <si>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</si>
  <si>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</si>
  <si>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</si>
  <si>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</si>
  <si>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</si>
  <si>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</si>
  <si>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</si>
  <si>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</si>
  <si>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</si>
  <si>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</si>
  <si>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</si>
  <si>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</si>
  <si>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</si>
  <si>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</si>
  <si>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</si>
  <si>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</si>
  <si>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</si>
  <si>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</si>
  <si>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</si>
  <si>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</si>
  <si>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</si>
  <si>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</si>
  <si>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</si>
  <si>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</si>
  <si>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</si>
  <si>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</si>
  <si>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</si>
  <si>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</si>
  <si>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</si>
  <si>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</si>
  <si>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</si>
  <si>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</si>
  <si>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</si>
  <si>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</si>
  <si>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</si>
  <si>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</si>
  <si>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</si>
  <si>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</si>
  <si>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</si>
  <si>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</si>
  <si>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</si>
  <si>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</si>
  <si>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</si>
  <si>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</si>
  <si>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</si>
  <si>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</si>
  <si>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</si>
  <si>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</si>
  <si>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</si>
  <si>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</si>
  <si>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</si>
  <si>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</si>
  <si>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</si>
  <si>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</si>
  <si>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</si>
  <si>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</si>
  <si>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</si>
  <si>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</si>
  <si>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</si>
  <si>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</si>
  <si>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</si>
  <si>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</si>
  <si>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</si>
  <si>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</si>
  <si>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</si>
  <si>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</si>
  <si>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</si>
  <si>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</si>
  <si>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</si>
  <si>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</si>
  <si>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</si>
  <si>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</si>
  <si>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</si>
  <si>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</si>
  <si>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</si>
  <si>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</si>
  <si>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</si>
  <si>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</si>
  <si>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</si>
  <si>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</si>
  <si>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</si>
  <si>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</si>
  <si>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</si>
  <si>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</si>
  <si>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</si>
  <si>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</si>
  <si>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</si>
  <si>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</si>
  <si>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</si>
  <si>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</si>
  <si>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</si>
  <si>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</si>
  <si>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</si>
  <si>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</si>
  <si>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</si>
  <si>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</si>
  <si>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</si>
  <si>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</si>
  <si>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</si>
  <si>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</si>
  <si>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</si>
  <si>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</si>
  <si>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</si>
  <si>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</si>
  <si>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</si>
  <si>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</si>
  <si>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</si>
  <si>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</si>
  <si>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</si>
  <si>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</si>
  <si>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</si>
  <si>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</si>
  <si>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</si>
  <si>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</si>
  <si>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</si>
  <si>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</si>
  <si>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</si>
  <si>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</si>
  <si>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</si>
  <si>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</si>
  <si>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</si>
  <si>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</si>
  <si>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</si>
  <si>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</si>
  <si>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</si>
  <si>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</si>
  <si>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</si>
  <si>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</si>
  <si>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</si>
  <si>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</si>
  <si>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</si>
  <si>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</si>
  <si>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</si>
  <si>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</si>
  <si>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</si>
  <si>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</si>
  <si>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</si>
  <si>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</si>
  <si>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</si>
  <si>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</si>
  <si>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</si>
  <si>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</si>
  <si>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</si>
  <si>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</si>
  <si>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</si>
  <si>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</si>
  <si>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</si>
  <si>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</si>
  <si>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</si>
  <si>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</si>
  <si>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</si>
  <si>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</si>
  <si>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</si>
  <si>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</si>
  <si>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</si>
  <si>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</si>
  <si>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</si>
  <si>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</si>
  <si>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</si>
  <si>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</si>
  <si>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</si>
  <si>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</si>
  <si>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</si>
  <si>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</si>
  <si>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</si>
  <si>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</si>
  <si>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</si>
  <si>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</si>
  <si>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</si>
  <si>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</si>
  <si>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</si>
  <si>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</si>
  <si>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</si>
  <si>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</si>
  <si>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</si>
  <si>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</si>
  <si>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</si>
  <si>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</si>
  <si>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</si>
  <si>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</si>
  <si>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</si>
  <si>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</si>
  <si>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</si>
  <si>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</si>
  <si>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</si>
  <si>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</si>
  <si>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</si>
  <si>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</si>
  <si>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</si>
  <si>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</si>
  <si>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</si>
  <si>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</si>
  <si>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</si>
  <si>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</si>
  <si>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</si>
  <si>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</si>
  <si>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</si>
  <si>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</si>
  <si>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</si>
  <si>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</si>
  <si>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</si>
  <si>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</si>
  <si>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</si>
  <si>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</si>
  <si>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</si>
  <si>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</si>
  <si>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</si>
  <si>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</si>
  <si>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</si>
  <si>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</si>
  <si>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</si>
  <si>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</si>
  <si>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</si>
  <si>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</si>
  <si>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</si>
  <si>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</si>
  <si>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</si>
  <si>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</si>
  <si>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</si>
  <si>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</si>
  <si>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</si>
  <si>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</si>
  <si>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</si>
  <si>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</si>
  <si>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</si>
  <si>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</si>
  <si>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</si>
  <si>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</si>
  <si>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</si>
  <si>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</si>
  <si>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</si>
  <si>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</si>
  <si>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</si>
  <si>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</si>
  <si>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</si>
  <si>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</si>
  <si>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</si>
  <si>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</si>
  <si>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</si>
  <si>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</si>
  <si>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</si>
  <si>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</si>
  <si>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</si>
  <si>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</si>
  <si>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</si>
  <si>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</si>
  <si>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</si>
  <si>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</si>
  <si>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</si>
  <si>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</si>
  <si>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</si>
  <si>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</si>
  <si>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</si>
  <si>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</si>
  <si>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</si>
  <si>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</si>
  <si>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</si>
  <si>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</si>
  <si>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</si>
  <si>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</si>
  <si>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</si>
  <si>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</si>
  <si>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</si>
  <si>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</si>
  <si>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</si>
  <si>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</si>
  <si>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</si>
  <si>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</si>
  <si>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</si>
  <si>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</si>
  <si>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</si>
  <si>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</si>
  <si>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</si>
  <si>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</si>
  <si>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</si>
  <si>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</si>
  <si>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</si>
  <si>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</si>
  <si>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</si>
  <si>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</si>
  <si>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</si>
  <si>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</si>
  <si>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</si>
  <si>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</si>
  <si>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</si>
  <si>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</si>
  <si>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</si>
  <si>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</si>
  <si>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</si>
  <si>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</si>
  <si>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</si>
  <si>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</si>
  <si>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</si>
  <si>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</si>
  <si>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</si>
  <si>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</si>
  <si>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</si>
  <si>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</si>
  <si>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</si>
  <si>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</si>
  <si>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</si>
  <si>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</si>
  <si>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</si>
  <si>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</si>
  <si>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</si>
  <si>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</si>
  <si>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</si>
  <si>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</si>
  <si>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</si>
  <si>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</si>
  <si>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</si>
  <si>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</si>
  <si>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</si>
  <si>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</si>
  <si>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</si>
  <si>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</si>
  <si>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</si>
  <si>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</si>
  <si>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</si>
  <si>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</si>
  <si>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</si>
  <si>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</si>
  <si>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</si>
  <si>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</si>
  <si>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</si>
  <si>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</si>
  <si>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</si>
  <si>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</si>
  <si>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</si>
  <si>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</si>
  <si>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</si>
  <si>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</si>
  <si>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</si>
  <si>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</si>
  <si>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</si>
  <si>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</si>
  <si>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</si>
  <si>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</si>
  <si>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</si>
  <si>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</si>
  <si>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</si>
  <si>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</si>
  <si>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</si>
  <si>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</si>
  <si>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</si>
  <si>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</si>
  <si>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</si>
  <si>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</si>
  <si>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</si>
  <si>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</si>
  <si>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</si>
  <si>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</si>
  <si>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</si>
  <si>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</si>
  <si>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</si>
  <si>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</si>
  <si>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</si>
  <si>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</si>
  <si>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</si>
  <si>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</si>
  <si>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</si>
  <si>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</si>
  <si>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</si>
  <si>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</si>
  <si>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</si>
  <si>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</si>
  <si>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</si>
  <si>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</si>
  <si>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</si>
  <si>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</si>
  <si>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</si>
  <si>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</si>
  <si>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</si>
  <si>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</si>
  <si>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</si>
  <si>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</si>
  <si>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</si>
  <si>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</si>
  <si>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</si>
  <si>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</si>
  <si>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</si>
  <si>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</si>
  <si>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</si>
  <si>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</si>
  <si>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</si>
  <si>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</si>
  <si>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</si>
  <si>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</si>
  <si>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</si>
  <si>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</si>
  <si>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</si>
  <si>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</si>
  <si>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</si>
  <si>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</si>
  <si>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</si>
  <si>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</si>
  <si>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</si>
  <si>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</si>
  <si>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</si>
  <si>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</si>
  <si>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</si>
  <si>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</si>
  <si>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</si>
  <si>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</si>
  <si>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</si>
  <si>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</si>
  <si>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</si>
  <si>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</si>
  <si>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</si>
  <si>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</si>
  <si>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</si>
  <si>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</si>
  <si>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</si>
  <si>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</si>
  <si>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</si>
  <si>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</si>
  <si>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</si>
  <si>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</si>
  <si>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</si>
  <si>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</si>
  <si>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</si>
  <si>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</si>
  <si>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</si>
  <si>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</si>
  <si>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</si>
  <si>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</si>
  <si>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</si>
  <si>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</si>
  <si>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</si>
  <si>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</si>
  <si>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</si>
  <si>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</si>
  <si>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</si>
  <si>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</si>
  <si>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</si>
  <si>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</si>
  <si>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</si>
  <si>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</si>
  <si>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</si>
  <si>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</si>
  <si>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</si>
  <si>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</si>
  <si>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</si>
  <si>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</si>
  <si>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</si>
  <si>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</si>
  <si>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</si>
  <si>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</si>
  <si>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</si>
  <si>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</si>
  <si>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</si>
  <si>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</si>
  <si>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</si>
  <si>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</si>
  <si>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</si>
  <si>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</si>
  <si>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</si>
  <si>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</si>
  <si>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</si>
  <si>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</si>
  <si>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</si>
  <si>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</si>
  <si>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</si>
  <si>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</si>
  <si>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</si>
  <si>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</si>
  <si>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</si>
  <si>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</si>
  <si>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</si>
  <si>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</si>
  <si>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</si>
  <si>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</si>
  <si>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</si>
  <si>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</si>
  <si>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</si>
  <si>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</si>
  <si>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</si>
  <si>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</si>
  <si>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</si>
  <si>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</si>
  <si>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</si>
  <si>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</si>
  <si>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</si>
  <si>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</si>
  <si>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</si>
  <si>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</si>
  <si>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</si>
  <si>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</si>
  <si>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</si>
  <si>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</si>
  <si>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</si>
  <si>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</si>
  <si>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</si>
  <si>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</si>
  <si>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</si>
  <si>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</si>
  <si>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</si>
  <si>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</si>
  <si>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</si>
  <si>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</si>
  <si>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</si>
  <si>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</si>
  <si>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</si>
  <si>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</si>
  <si>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</si>
  <si>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</si>
  <si>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</si>
  <si>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</si>
  <si>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</si>
  <si>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</si>
  <si>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</si>
  <si>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</si>
  <si>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</si>
  <si>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</si>
  <si>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</si>
  <si>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</si>
  <si>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</si>
  <si>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</si>
  <si>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</si>
  <si>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</si>
  <si>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</si>
  <si>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</si>
  <si>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</si>
  <si>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</si>
  <si>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</si>
  <si>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</si>
  <si>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</si>
  <si>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</si>
  <si>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</si>
  <si>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</si>
  <si>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</si>
  <si>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</si>
  <si>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</si>
  <si>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</si>
  <si>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</si>
  <si>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</si>
  <si>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</si>
  <si>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</si>
  <si>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</si>
  <si>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</si>
  <si>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</si>
  <si>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</si>
  <si>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</si>
  <si>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</si>
  <si>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</si>
  <si>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</si>
  <si>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</si>
  <si>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</si>
  <si>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</si>
  <si>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</si>
  <si>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</si>
  <si>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</si>
  <si>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</si>
  <si>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</si>
  <si>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</si>
  <si>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</si>
  <si>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</si>
  <si>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</si>
  <si>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</si>
  <si>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</si>
  <si>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</si>
  <si>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</si>
  <si>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</si>
  <si>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</si>
  <si>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</si>
  <si>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</si>
  <si>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</si>
  <si>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</si>
  <si>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</si>
  <si>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</si>
  <si>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</si>
  <si>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</si>
  <si>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</si>
  <si>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</si>
  <si>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</si>
  <si>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</si>
  <si>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</si>
  <si>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</si>
  <si>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</si>
  <si>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</si>
  <si>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</si>
  <si>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</si>
  <si>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</si>
  <si>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</si>
  <si>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</si>
  <si>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</si>
  <si>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</si>
  <si>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</si>
  <si>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</si>
  <si>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</si>
  <si>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</si>
  <si>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</si>
  <si>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</si>
  <si>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</si>
  <si>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</si>
  <si>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</si>
  <si>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</si>
  <si>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</si>
  <si>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</si>
  <si>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</si>
  <si>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</si>
  <si>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</si>
  <si>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</si>
  <si>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</si>
  <si>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</si>
  <si>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</si>
  <si>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</si>
  <si>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</si>
  <si>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</si>
  <si>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</si>
  <si>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</si>
  <si>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</si>
  <si>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</si>
  <si>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</si>
  <si>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</si>
  <si>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</si>
  <si>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</si>
  <si>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</si>
  <si>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</si>
  <si>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</si>
  <si>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</si>
  <si>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</si>
  <si>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</si>
  <si>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</si>
  <si>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</si>
  <si>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</si>
  <si>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</si>
  <si>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</si>
  <si>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</si>
  <si>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</si>
  <si>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</si>
  <si>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</si>
  <si>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</si>
  <si>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</si>
  <si>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</si>
  <si>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</si>
  <si>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</si>
  <si>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</si>
  <si>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</si>
  <si>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</si>
  <si>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</si>
  <si>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</si>
  <si>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</si>
  <si>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</si>
  <si>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</si>
  <si>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</si>
  <si>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</si>
  <si>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</si>
  <si>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</si>
  <si>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</si>
  <si>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</si>
  <si>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</si>
  <si>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</si>
  <si>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</si>
  <si>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</si>
  <si>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</si>
  <si>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</si>
  <si>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</si>
  <si>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</si>
  <si>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</si>
  <si>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</si>
  <si>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</si>
  <si>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</si>
  <si>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</si>
  <si>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</si>
  <si>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</si>
  <si>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</si>
  <si>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</si>
  <si>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</si>
  <si>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</si>
  <si>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</si>
  <si>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</si>
  <si>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</si>
  <si>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</si>
  <si>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</si>
  <si>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</si>
  <si>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</si>
  <si>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</si>
  <si>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</si>
  <si>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</si>
  <si>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</si>
  <si>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</si>
  <si>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</si>
  <si>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</si>
  <si>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</si>
  <si>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</si>
  <si>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</si>
  <si>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</si>
  <si>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</si>
  <si>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</si>
  <si>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</si>
  <si>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</si>
  <si>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</si>
  <si>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</si>
  <si>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</si>
  <si>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</si>
  <si>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</si>
  <si>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</si>
  <si>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</si>
  <si>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</si>
  <si>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</si>
  <si>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</si>
  <si>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</si>
  <si>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</si>
  <si>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</si>
  <si>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</si>
  <si>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</si>
  <si>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</si>
  <si>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</si>
  <si>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</si>
  <si>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</si>
  <si>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</si>
  <si>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</si>
  <si>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</si>
  <si>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</si>
  <si>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</si>
  <si>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</si>
  <si>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</si>
  <si>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</si>
  <si>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</si>
  <si>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</si>
  <si>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</si>
  <si>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</si>
  <si>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</si>
  <si>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</si>
  <si>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</si>
  <si>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</si>
  <si>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</si>
  <si>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</si>
  <si>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</si>
  <si>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</si>
  <si>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</si>
  <si>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</si>
  <si>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</si>
  <si>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</si>
  <si>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</si>
  <si>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</si>
  <si>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</si>
  <si>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</si>
  <si>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</si>
  <si>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</si>
  <si>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</si>
  <si>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</si>
  <si>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</si>
  <si>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</si>
  <si>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</si>
  <si>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</si>
  <si>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</si>
  <si>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</si>
  <si>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</si>
  <si>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</si>
  <si>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</si>
  <si>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</si>
  <si>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</si>
  <si>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</si>
  <si>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</si>
  <si>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</si>
  <si>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</si>
  <si>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</si>
  <si>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</si>
  <si>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</si>
  <si>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</si>
  <si>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</si>
  <si>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</si>
  <si>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</si>
  <si>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</si>
  <si>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</si>
  <si>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</si>
  <si>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</si>
  <si>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</si>
  <si>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</si>
  <si>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</si>
  <si>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</si>
  <si>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</si>
  <si>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</si>
  <si>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</si>
  <si>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</si>
  <si>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</si>
  <si>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</si>
  <si>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</si>
  <si>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</si>
  <si>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</si>
  <si>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</si>
  <si>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</si>
  <si>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</si>
  <si>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</si>
  <si>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</si>
  <si>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</si>
  <si>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</si>
  <si>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</si>
  <si>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</si>
  <si>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</si>
  <si>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</si>
  <si>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</si>
  <si>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</si>
  <si>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</si>
  <si>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</si>
  <si>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</si>
  <si>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</si>
  <si>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</si>
  <si>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</si>
  <si>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</si>
  <si>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</si>
  <si>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</si>
  <si>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</si>
  <si>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</si>
  <si>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</si>
  <si>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</si>
  <si>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</si>
  <si>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</si>
  <si>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</si>
  <si>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</si>
  <si>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</si>
  <si>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</si>
  <si>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</si>
  <si>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</si>
  <si>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</si>
  <si>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</si>
  <si>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</si>
  <si>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</si>
  <si>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</si>
  <si>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</si>
  <si>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</si>
  <si>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</si>
  <si>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</si>
  <si>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</si>
  <si>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</si>
  <si>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</si>
  <si>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</si>
  <si>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</si>
  <si>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</si>
  <si>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</si>
  <si>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</si>
  <si>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</si>
  <si>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</si>
  <si>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</si>
  <si>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</si>
  <si>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</si>
  <si>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</si>
  <si>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</si>
  <si>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</si>
  <si>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</si>
  <si>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</si>
  <si>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</si>
  <si>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</si>
  <si>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</si>
  <si>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</si>
  <si>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</si>
  <si>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</si>
  <si>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</si>
  <si>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</si>
  <si>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</si>
  <si>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</si>
  <si>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</si>
  <si>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</si>
  <si>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</si>
  <si>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</si>
  <si>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</si>
  <si>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</si>
  <si>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</si>
  <si>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</si>
  <si>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</si>
  <si>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</si>
  <si>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</si>
  <si>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</si>
  <si>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</si>
  <si>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</si>
  <si>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</si>
  <si>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</si>
  <si>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</si>
  <si>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</si>
  <si>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</si>
  <si>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</si>
  <si>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</si>
  <si>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</si>
  <si>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</si>
  <si>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</si>
  <si>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</si>
  <si>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</si>
  <si>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</si>
  <si>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</si>
  <si>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</si>
  <si>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</si>
  <si>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</si>
  <si>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</si>
  <si>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</si>
  <si>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</si>
  <si>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</si>
  <si>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</si>
  <si>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</si>
  <si>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</si>
  <si>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</si>
  <si>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</si>
  <si>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</si>
  <si>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</si>
  <si>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</si>
  <si>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</si>
  <si>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</si>
  <si>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</si>
  <si>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</si>
  <si>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</si>
  <si>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</si>
  <si>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</si>
  <si>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</si>
  <si>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</si>
  <si>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</si>
  <si>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</si>
  <si>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</si>
  <si>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</si>
  <si>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</si>
  <si>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</si>
  <si>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</si>
  <si>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</si>
  <si>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</si>
  <si>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</si>
  <si>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</si>
  <si>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</si>
  <si>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</si>
  <si>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</si>
  <si>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</si>
  <si>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</si>
  <si>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</si>
  <si>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</si>
  <si>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</si>
  <si>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</si>
  <si>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</si>
  <si>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</si>
  <si>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</si>
  <si>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</si>
  <si>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</si>
  <si>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</si>
  <si>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</si>
  <si>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</si>
  <si>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</si>
  <si>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</si>
  <si>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</si>
  <si>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</si>
  <si>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</si>
  <si>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</si>
  <si>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</si>
  <si>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</si>
  <si>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</si>
  <si>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</si>
  <si>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</si>
  <si>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</si>
  <si>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</si>
  <si>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</si>
  <si>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</si>
  <si>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</si>
  <si>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</si>
  <si>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</si>
  <si>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</si>
  <si>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</si>
  <si>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</si>
  <si>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</si>
  <si>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</si>
  <si>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</si>
  <si>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</si>
  <si>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</si>
  <si>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</si>
  <si>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</si>
  <si>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</si>
  <si>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</si>
  <si>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</si>
  <si>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</si>
  <si>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</si>
  <si>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</si>
  <si>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</si>
  <si>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</si>
  <si>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</si>
  <si>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</si>
  <si>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</si>
  <si>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</si>
  <si>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</si>
  <si>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</si>
  <si>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</si>
  <si>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</si>
  <si>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</si>
  <si>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</si>
  <si>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</si>
  <si>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</si>
  <si>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</si>
  <si>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</si>
  <si>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</si>
  <si>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</si>
  <si>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</si>
  <si>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</si>
  <si>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</si>
  <si>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</si>
  <si>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</si>
  <si>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</si>
  <si>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</si>
  <si>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</si>
  <si>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</si>
  <si>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</si>
  <si>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</si>
  <si>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</si>
  <si>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</si>
  <si>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</si>
  <si>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</si>
  <si>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</si>
  <si>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</si>
  <si>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</si>
  <si>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</si>
  <si>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</si>
  <si>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</si>
  <si>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</si>
  <si>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</si>
  <si>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</si>
  <si>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</si>
  <si>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</si>
  <si>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</si>
  <si>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</si>
  <si>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</si>
  <si>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</si>
  <si>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</si>
  <si>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</si>
  <si>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</si>
  <si>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</si>
  <si>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</si>
  <si>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</si>
  <si>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</si>
  <si>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</si>
  <si>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</si>
  <si>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</si>
  <si>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</si>
  <si>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</si>
  <si>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</si>
  <si>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</si>
  <si>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</si>
  <si>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</si>
  <si>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</si>
  <si>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</si>
  <si>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</si>
  <si>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</si>
  <si>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</si>
  <si>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</si>
  <si>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</si>
  <si>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</si>
  <si>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</si>
  <si>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</si>
  <si>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</si>
  <si>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</si>
  <si>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</si>
  <si>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</si>
  <si>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</si>
  <si>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</si>
  <si>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</si>
  <si>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</si>
  <si>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</si>
  <si>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</si>
  <si>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</si>
  <si>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</si>
  <si>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</si>
  <si>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</si>
  <si>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</si>
  <si>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</si>
  <si>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</si>
  <si>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</si>
  <si>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</si>
  <si>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</si>
  <si>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</si>
  <si>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</si>
  <si>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</si>
  <si>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</si>
  <si>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</si>
  <si>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</si>
  <si>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</si>
  <si>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</si>
  <si>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</si>
  <si>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</si>
  <si>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</si>
  <si>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</si>
  <si>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</si>
  <si>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</si>
  <si>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</si>
  <si>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</si>
  <si>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</si>
  <si>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</si>
  <si>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</si>
  <si>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</si>
  <si>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</si>
  <si>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</si>
  <si>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</si>
  <si>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</si>
  <si>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</si>
  <si>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</si>
  <si>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</si>
  <si>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</si>
  <si>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</si>
  <si>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</si>
  <si>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</si>
  <si>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</si>
  <si>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</si>
  <si>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</si>
  <si>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</si>
  <si>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</si>
  <si>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</si>
  <si>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</si>
  <si>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</si>
  <si>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</si>
  <si>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</si>
  <si>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</si>
  <si>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</si>
  <si>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</si>
  <si>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</si>
  <si>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</si>
  <si>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</si>
  <si>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</si>
  <si>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</si>
  <si>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</si>
  <si>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</si>
  <si>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</si>
  <si>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</si>
  <si>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</si>
  <si>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</si>
  <si>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</si>
  <si>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</si>
  <si>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</si>
  <si>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</si>
  <si>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</si>
  <si>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</si>
  <si>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</si>
  <si>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</si>
  <si>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</si>
  <si>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</si>
  <si>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</si>
  <si>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</si>
  <si>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</si>
  <si>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</si>
  <si>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</si>
  <si>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</si>
  <si>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</si>
  <si>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</si>
  <si>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</si>
  <si>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</si>
  <si>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</si>
  <si>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</si>
  <si>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</si>
  <si>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</si>
  <si>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</si>
  <si>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</si>
  <si>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</si>
  <si>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</si>
  <si>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</si>
  <si>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</si>
  <si>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</si>
  <si>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</si>
  <si>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</si>
  <si>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</si>
  <si>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</si>
  <si>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</si>
  <si>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</si>
  <si>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</si>
  <si>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</si>
  <si>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</si>
  <si>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</si>
  <si>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</si>
  <si>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</si>
  <si>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</si>
  <si>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</si>
  <si>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</si>
  <si>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</si>
  <si>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</si>
  <si>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</si>
  <si>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</si>
  <si>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</si>
  <si>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</si>
  <si>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</si>
  <si>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</si>
  <si>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</si>
  <si>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</si>
  <si>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</si>
  <si>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</si>
  <si>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</si>
  <si>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</si>
  <si>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</si>
  <si>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</si>
  <si>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</si>
  <si>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</si>
  <si>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</si>
  <si>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</si>
  <si>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</si>
  <si>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</si>
  <si>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</si>
  <si>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</si>
  <si>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</si>
  <si>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</si>
  <si>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</si>
  <si>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</si>
  <si>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</si>
  <si>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</si>
  <si>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</si>
  <si>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</si>
  <si>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</si>
  <si>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</si>
  <si>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</si>
  <si>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</si>
  <si>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</si>
  <si>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</si>
  <si>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</si>
  <si>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</si>
  <si>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</si>
  <si>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</si>
  <si>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</si>
  <si>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</si>
  <si>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</si>
  <si>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</si>
  <si>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</si>
  <si>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</si>
  <si>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</si>
  <si>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</si>
  <si>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</si>
  <si>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</si>
  <si>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</si>
  <si>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</si>
  <si>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</si>
  <si>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</si>
  <si>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</si>
  <si>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</si>
  <si>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</si>
  <si>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</si>
  <si>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</si>
  <si>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</si>
  <si>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</si>
  <si>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</si>
  <si>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</si>
  <si>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</si>
  <si>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</si>
  <si>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</si>
  <si>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</si>
  <si>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</si>
  <si>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</si>
  <si>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</si>
  <si>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</si>
  <si>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</si>
  <si>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</si>
  <si>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</si>
  <si>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</si>
  <si>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</si>
  <si>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</si>
  <si>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</si>
  <si>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</si>
  <si>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</si>
  <si>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</si>
  <si>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</si>
  <si>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</si>
  <si>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</si>
  <si>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</si>
  <si>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</si>
  <si>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</si>
  <si>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</si>
  <si>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</si>
  <si>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</si>
  <si>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</si>
  <si>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</si>
  <si>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</si>
  <si>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</si>
  <si>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</si>
  <si>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</si>
  <si>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</si>
  <si>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</si>
  <si>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</si>
  <si>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</si>
  <si>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</si>
  <si>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</si>
  <si>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</si>
  <si>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</si>
  <si>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</si>
  <si>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</si>
  <si>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</si>
  <si>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</si>
  <si>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</si>
  <si>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</si>
  <si>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</si>
  <si>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</si>
  <si>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</si>
  <si>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</si>
  <si>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</si>
  <si>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</si>
  <si>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</si>
  <si>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</si>
  <si>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</si>
  <si>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</si>
  <si>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</si>
  <si>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</si>
  <si>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</si>
  <si>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</si>
  <si>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</si>
  <si>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</si>
  <si>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</si>
  <si>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</si>
  <si>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</si>
  <si>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</si>
  <si>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</si>
  <si>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</si>
  <si>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</si>
  <si>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</si>
  <si>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</si>
  <si>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</si>
  <si>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</si>
  <si>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</si>
  <si>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</si>
  <si>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</si>
  <si>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</si>
  <si>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</si>
  <si>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</si>
  <si>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</si>
  <si>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</si>
  <si>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</si>
  <si>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</si>
  <si>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</si>
  <si>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</si>
  <si>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</si>
  <si>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</si>
  <si>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</si>
  <si>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</si>
  <si>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</si>
  <si>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</si>
  <si>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</si>
  <si>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</si>
  <si>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</si>
  <si>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</si>
  <si>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</si>
  <si>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</si>
  <si>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</si>
  <si>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</si>
  <si>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</si>
  <si>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</si>
  <si>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</si>
  <si>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</si>
  <si>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</si>
  <si>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</si>
  <si>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</si>
  <si>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</si>
  <si>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</si>
  <si>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</si>
  <si>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</si>
  <si>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</si>
  <si>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</si>
  <si>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</si>
  <si>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</si>
  <si>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</si>
  <si>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</si>
  <si>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</si>
  <si>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</si>
  <si>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</si>
  <si>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</si>
  <si>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</si>
  <si>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</si>
  <si>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</si>
  <si>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</si>
  <si>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</si>
  <si>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</si>
  <si>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</si>
  <si>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</si>
  <si>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</si>
  <si>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</si>
  <si>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</si>
  <si>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</si>
  <si>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</si>
  <si>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</si>
  <si>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</si>
  <si>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</si>
  <si>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</si>
  <si>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</si>
  <si>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</si>
  <si>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</si>
  <si>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</si>
  <si>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</si>
  <si>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</si>
  <si>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</si>
  <si>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</si>
  <si>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</si>
  <si>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</si>
  <si>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</si>
  <si>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</si>
  <si>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</si>
  <si>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</si>
  <si>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</si>
  <si>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</si>
  <si>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</si>
  <si>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</si>
  <si>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</si>
  <si>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</si>
  <si>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</si>
  <si>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</si>
  <si>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</si>
  <si>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</si>
  <si>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</si>
  <si>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</si>
  <si>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</si>
  <si>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</si>
  <si>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</si>
  <si>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</si>
  <si>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</si>
  <si>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</si>
  <si>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</si>
  <si>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</si>
  <si>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</si>
  <si>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</si>
  <si>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</si>
  <si>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</si>
  <si>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</si>
  <si>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</si>
  <si>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</si>
  <si>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</si>
  <si>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</si>
  <si>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</si>
  <si>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</si>
  <si>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</si>
  <si>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</si>
  <si>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</si>
  <si>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</si>
  <si>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</si>
  <si>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</si>
  <si>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</si>
  <si>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</si>
  <si>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</si>
  <si>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</si>
  <si>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</si>
  <si>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</si>
  <si>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</si>
  <si>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</si>
  <si>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</si>
  <si>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</si>
  <si>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</si>
  <si>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</si>
  <si>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</si>
  <si>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</si>
  <si>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</si>
  <si>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</si>
  <si>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</si>
  <si>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</si>
  <si>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</si>
  <si>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</si>
  <si>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</si>
  <si>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</si>
  <si>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</si>
  <si>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</si>
  <si>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</si>
  <si>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</si>
  <si>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</si>
  <si>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</si>
  <si>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</si>
  <si>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</si>
  <si>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</si>
  <si>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</si>
  <si>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</si>
  <si>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</si>
  <si>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</si>
  <si>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</si>
  <si>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</si>
  <si>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</si>
  <si>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</si>
  <si>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</si>
  <si>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</si>
  <si>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</si>
  <si>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</si>
  <si>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</si>
  <si>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</si>
  <si>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</si>
  <si>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</si>
  <si>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</si>
  <si>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</si>
  <si>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</si>
  <si>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</si>
  <si>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</si>
  <si>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</si>
  <si>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</si>
  <si>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</si>
  <si>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</si>
  <si>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</si>
  <si>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</si>
  <si>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</si>
  <si>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</si>
  <si>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</si>
  <si>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</si>
  <si>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</si>
  <si>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</si>
  <si>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</si>
  <si>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</si>
  <si>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</si>
  <si>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</si>
  <si>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</si>
  <si>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</si>
  <si>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</si>
  <si>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</si>
  <si>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</si>
  <si>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</si>
  <si>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</si>
  <si>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</si>
  <si>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</si>
  <si>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</si>
  <si>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</si>
  <si>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</si>
  <si>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</si>
  <si>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</si>
  <si>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</si>
  <si>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</si>
  <si>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</si>
  <si>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</si>
  <si>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</si>
  <si>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</si>
  <si>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</si>
  <si>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</si>
  <si>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</si>
  <si>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</si>
  <si>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</si>
  <si>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</si>
  <si>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</si>
  <si>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</si>
  <si>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</si>
  <si>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</si>
  <si>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</si>
  <si>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</si>
  <si>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</si>
  <si>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</si>
  <si>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</si>
  <si>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</si>
  <si>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</si>
  <si>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</si>
  <si>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</si>
  <si>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</si>
  <si>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</si>
  <si>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</si>
  <si>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</si>
  <si>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</si>
  <si>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</si>
  <si>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</si>
  <si>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</si>
  <si>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</si>
  <si>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</si>
  <si>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</si>
  <si>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</si>
  <si>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</si>
  <si>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</si>
  <si>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</si>
  <si>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</si>
  <si>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</si>
  <si>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</si>
  <si>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</si>
  <si>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</si>
  <si>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</si>
  <si>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</si>
  <si>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</si>
  <si>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</si>
  <si>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</si>
  <si>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</si>
  <si>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</si>
  <si>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</si>
  <si>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</si>
  <si>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</si>
  <si>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</si>
  <si>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</si>
  <si>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</si>
  <si>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</si>
  <si>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</si>
  <si>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</si>
  <si>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</si>
  <si>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</si>
  <si>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</si>
  <si>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</si>
  <si>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</si>
  <si>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</si>
  <si>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</si>
  <si>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</si>
  <si>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</si>
  <si>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</si>
  <si>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</si>
  <si>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</si>
  <si>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</si>
  <si>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</si>
  <si>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</si>
  <si>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</si>
  <si>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</si>
  <si>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</si>
  <si>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</si>
  <si>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</si>
  <si>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</si>
  <si>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</si>
  <si>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</si>
  <si>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</si>
  <si>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</si>
  <si>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</si>
  <si>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</si>
  <si>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</si>
  <si>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</si>
  <si>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</si>
  <si>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</si>
  <si>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</si>
  <si>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</si>
  <si>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</si>
  <si>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</si>
  <si>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</si>
  <si>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</si>
  <si>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</si>
  <si>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</si>
  <si>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</si>
  <si>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</si>
  <si>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</si>
  <si>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</si>
  <si>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</si>
  <si>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</si>
  <si>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</si>
  <si>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</si>
  <si>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</si>
  <si>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</si>
  <si>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</si>
  <si>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</si>
  <si>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</si>
  <si>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</si>
  <si>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</si>
  <si>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</si>
  <si>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</si>
  <si>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</si>
  <si>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</si>
  <si>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</si>
  <si>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</si>
  <si>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</si>
  <si>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</si>
  <si>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</si>
  <si>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</si>
  <si>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</si>
  <si>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</si>
  <si>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</si>
  <si>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</si>
  <si>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</si>
  <si>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</si>
  <si>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</si>
  <si>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</si>
  <si>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</si>
  <si>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</si>
  <si>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</si>
  <si>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</si>
  <si>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</si>
  <si>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</si>
  <si>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</si>
  <si>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</si>
  <si>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</si>
  <si>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</si>
  <si>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</si>
  <si>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</si>
  <si>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</si>
  <si>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</si>
  <si>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</si>
  <si>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</si>
  <si>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</si>
  <si>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</si>
  <si>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</si>
  <si>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</si>
  <si>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</si>
  <si>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</si>
  <si>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</si>
  <si>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</si>
  <si>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</si>
  <si>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</si>
  <si>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</si>
  <si>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</si>
  <si>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</si>
  <si>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</si>
  <si>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</si>
  <si>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</si>
  <si>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</si>
  <si>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</si>
  <si>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</si>
  <si>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</si>
  <si>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</si>
  <si>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</si>
  <si>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</si>
  <si>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</si>
  <si>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</si>
  <si>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</si>
  <si>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</si>
  <si>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</si>
  <si>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</si>
  <si>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</si>
  <si>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</si>
  <si>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</si>
  <si>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</si>
  <si>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</si>
  <si>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</si>
  <si>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</si>
  <si>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</si>
  <si>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</si>
  <si>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</si>
  <si>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</si>
  <si>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</si>
  <si>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</si>
  <si>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</si>
  <si>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</si>
  <si>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</si>
  <si>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</si>
  <si>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</si>
  <si>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</si>
  <si>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</si>
  <si>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</si>
  <si>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</si>
  <si>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</si>
  <si>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</si>
  <si>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</si>
  <si>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</si>
  <si>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</si>
  <si>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</si>
  <si>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</si>
  <si>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</si>
  <si>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</si>
  <si>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</si>
  <si>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</si>
  <si>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</si>
  <si>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</si>
  <si>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</si>
  <si>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</si>
  <si>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</si>
  <si>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</si>
  <si>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</si>
  <si>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</si>
  <si>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</si>
  <si>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</si>
  <si>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</si>
  <si>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</si>
  <si>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</si>
  <si>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</si>
  <si>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</si>
  <si>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</si>
  <si>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</si>
  <si>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</si>
  <si>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</si>
  <si>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</si>
  <si>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</si>
  <si>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</si>
  <si>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</si>
  <si>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</si>
  <si>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</si>
  <si>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</si>
  <si>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</si>
  <si>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</si>
  <si>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</si>
  <si>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</si>
  <si>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</si>
  <si>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</si>
  <si>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</si>
  <si>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</si>
  <si>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</si>
  <si>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</si>
  <si>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</si>
  <si>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</si>
  <si>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</si>
  <si>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</si>
  <si>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</si>
  <si>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</si>
  <si>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</si>
  <si>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</si>
  <si>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</si>
  <si>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</si>
  <si>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</si>
  <si>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</si>
  <si>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</si>
  <si>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</si>
  <si>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</si>
  <si>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</si>
  <si>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</si>
  <si>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</si>
  <si>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</si>
  <si>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</si>
  <si>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</si>
  <si>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</si>
  <si>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</si>
  <si>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</si>
  <si>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</si>
  <si>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</si>
  <si>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</si>
  <si>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</si>
  <si>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</si>
  <si>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</si>
  <si>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</si>
  <si>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</si>
  <si>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</si>
  <si>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</si>
  <si>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</si>
  <si>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</si>
  <si>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</si>
  <si>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</si>
  <si>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</si>
  <si>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</si>
  <si>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</si>
  <si>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</si>
  <si>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</si>
  <si>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</si>
  <si>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</si>
  <si>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</si>
  <si>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</si>
  <si>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</si>
  <si>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</si>
  <si>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</si>
  <si>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</si>
  <si>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</si>
  <si>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</si>
  <si>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</si>
  <si>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</si>
  <si>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</si>
  <si>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</si>
  <si>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</si>
  <si>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</si>
  <si>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</si>
  <si>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</si>
  <si>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</si>
  <si>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</si>
  <si>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</si>
  <si>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</si>
  <si>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</si>
  <si>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</si>
  <si>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</si>
  <si>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</si>
  <si>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</si>
  <si>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</si>
  <si>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</si>
  <si>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</si>
  <si>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</si>
  <si>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</si>
  <si>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</si>
  <si>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</si>
  <si>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</si>
  <si>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</si>
  <si>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</si>
  <si>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</si>
  <si>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</si>
  <si>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</si>
  <si>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</si>
  <si>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</si>
  <si>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</si>
  <si>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</si>
  <si>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</si>
  <si>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</si>
  <si>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</si>
  <si>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</si>
  <si>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</si>
  <si>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</si>
  <si>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</si>
  <si>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</si>
  <si>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</si>
  <si>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</si>
  <si>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</si>
  <si>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</si>
  <si>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</si>
  <si>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</si>
  <si>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</si>
  <si>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</si>
  <si>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</si>
  <si>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</si>
  <si>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</si>
  <si>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</si>
  <si>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</si>
  <si>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</si>
  <si>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</si>
  <si>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</si>
  <si>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</si>
  <si>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</si>
  <si>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</si>
  <si>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</si>
  <si>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</si>
  <si>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</si>
  <si>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</si>
  <si>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</si>
  <si>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</si>
  <si>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</si>
  <si>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</si>
  <si>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</si>
  <si>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</si>
  <si>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</si>
  <si>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</si>
  <si>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</si>
  <si>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</si>
  <si>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</si>
  <si>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</si>
  <si>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</si>
  <si>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</si>
  <si>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</si>
  <si>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</si>
  <si>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</si>
  <si>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</si>
  <si>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</si>
  <si>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</si>
  <si>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</si>
  <si>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</si>
  <si>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</si>
  <si>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</si>
  <si>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</si>
  <si>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</si>
  <si>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</si>
  <si>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</si>
  <si>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</si>
  <si>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</si>
  <si>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</si>
  <si>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</si>
  <si>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</si>
  <si>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</si>
  <si>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</si>
  <si>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</si>
  <si>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</si>
  <si>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</si>
  <si>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</si>
  <si>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</si>
  <si>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</si>
  <si>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</si>
  <si>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</si>
  <si>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</si>
  <si>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</si>
  <si>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</si>
  <si>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</si>
  <si>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</si>
  <si>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</si>
  <si>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</si>
  <si>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</si>
  <si>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</si>
  <si>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</si>
  <si>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</si>
  <si>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</si>
  <si>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</si>
  <si>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</si>
  <si>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</si>
  <si>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</si>
  <si>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</si>
  <si>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</si>
  <si>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</si>
  <si>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</si>
  <si>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</si>
  <si>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</si>
  <si>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</si>
  <si>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</si>
  <si>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</si>
  <si>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</si>
  <si>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</si>
  <si>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</si>
  <si>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</si>
  <si>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</si>
  <si>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</si>
  <si>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</si>
  <si>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</si>
  <si>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</si>
  <si>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</si>
  <si>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</si>
  <si>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</si>
  <si>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</si>
  <si>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</si>
  <si>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</si>
  <si>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</si>
  <si>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</si>
  <si>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</si>
  <si>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</si>
  <si>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</si>
  <si>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</si>
  <si>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</si>
  <si>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</si>
  <si>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</si>
  <si>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</si>
  <si>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</si>
  <si>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</si>
  <si>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</si>
  <si>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</si>
  <si>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</si>
  <si>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</si>
  <si>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</si>
  <si>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</si>
  <si>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</si>
  <si>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</si>
  <si>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</si>
  <si>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</si>
  <si>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</si>
  <si>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</si>
  <si>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</si>
  <si>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</si>
  <si>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</si>
  <si>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</si>
  <si>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</si>
  <si>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</si>
  <si>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</si>
  <si>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</si>
  <si>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</si>
  <si>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</si>
  <si>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</si>
  <si>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</si>
  <si>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</si>
  <si>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</si>
  <si>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</si>
  <si>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</si>
  <si>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</si>
  <si>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</si>
  <si>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</si>
  <si>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</si>
  <si>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</si>
  <si>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</si>
  <si>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</si>
  <si>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</si>
  <si>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</si>
  <si>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</si>
  <si>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</si>
  <si>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</si>
  <si>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</si>
  <si>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</si>
  <si>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</si>
  <si>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</si>
  <si>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</si>
  <si>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</si>
  <si>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</si>
  <si>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</si>
  <si>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</si>
  <si>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</si>
  <si>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</si>
  <si>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</si>
  <si>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</si>
  <si>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</si>
  <si>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</si>
  <si>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</si>
  <si>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</si>
  <si>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</si>
  <si>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</si>
  <si>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</si>
  <si>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</si>
  <si>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</si>
  <si>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</si>
  <si>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</si>
  <si>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</si>
  <si>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</si>
  <si>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</si>
  <si>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</si>
  <si>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</si>
  <si>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</si>
  <si>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</si>
  <si>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</si>
  <si>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</si>
  <si>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</si>
  <si>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</si>
  <si>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</si>
  <si>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</si>
  <si>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</si>
  <si>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</si>
  <si>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</si>
  <si>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</si>
  <si>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</si>
  <si>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</si>
  <si>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</si>
  <si>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</si>
  <si>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</si>
  <si>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</si>
  <si>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</si>
  <si>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</si>
  <si>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</si>
  <si>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</si>
  <si>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</si>
  <si>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</si>
  <si>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</si>
  <si>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</si>
  <si>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</si>
  <si>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</si>
  <si>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</si>
  <si>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</si>
  <si>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</si>
  <si>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</si>
  <si>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</si>
  <si>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</si>
  <si>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</si>
  <si>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</si>
  <si>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</si>
  <si>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</si>
  <si>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</si>
  <si>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</si>
  <si>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</si>
  <si>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</si>
  <si>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</si>
  <si>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</si>
  <si>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</si>
  <si>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</si>
  <si>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</si>
  <si>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</si>
  <si>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</si>
  <si>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</si>
  <si>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</si>
  <si>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</si>
  <si>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</si>
  <si>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</si>
  <si>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</si>
  <si>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</si>
  <si>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</si>
  <si>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</si>
  <si>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</si>
  <si>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</si>
  <si>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</si>
  <si>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</si>
  <si>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</si>
  <si>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</si>
  <si>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</si>
  <si>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</si>
  <si>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</si>
  <si>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</si>
  <si>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</si>
  <si>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</si>
  <si>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</si>
  <si>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</si>
  <si>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</si>
  <si>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</si>
  <si>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</si>
  <si>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</si>
  <si>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</si>
  <si>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</si>
  <si>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</si>
  <si>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</si>
  <si>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</si>
  <si>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</si>
  <si>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</si>
  <si>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</si>
  <si>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</si>
  <si>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</si>
  <si>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</si>
  <si>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</si>
  <si>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</si>
  <si>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</si>
  <si>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</si>
  <si>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</si>
  <si>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</si>
  <si>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</si>
  <si>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</si>
  <si>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</si>
  <si>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</si>
  <si>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</si>
  <si>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</si>
  <si>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</si>
  <si>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</si>
  <si>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</si>
  <si>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</si>
  <si>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</si>
  <si>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</si>
  <si>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</si>
  <si>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</si>
  <si>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</si>
  <si>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</si>
  <si>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</si>
  <si>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</si>
  <si>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</si>
  <si>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</si>
  <si>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</si>
  <si>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</si>
  <si>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</si>
  <si>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</si>
  <si>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</si>
  <si>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</si>
  <si>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</si>
  <si>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</si>
  <si>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</si>
  <si>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</si>
  <si>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</si>
  <si>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</si>
  <si>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</si>
  <si>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</si>
  <si>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</si>
  <si>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</si>
  <si>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</si>
  <si>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</si>
  <si>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</si>
  <si>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</si>
  <si>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</si>
  <si>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</si>
  <si>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</si>
  <si>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</si>
  <si>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</si>
  <si>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</si>
  <si>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</si>
  <si>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</si>
  <si>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</si>
  <si>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</si>
  <si>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</si>
  <si>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</si>
  <si>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</si>
  <si>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</si>
  <si>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</si>
  <si>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</si>
  <si>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</si>
  <si>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</si>
  <si>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</si>
  <si>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</si>
  <si>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</si>
  <si>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</si>
  <si>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</si>
  <si>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</si>
  <si>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</si>
  <si>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</si>
  <si>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</si>
  <si>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</si>
  <si>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</si>
  <si>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</si>
  <si>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</si>
  <si>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</si>
  <si>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</si>
  <si>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</si>
  <si>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</si>
  <si>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</si>
  <si>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</si>
  <si>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</si>
  <si>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</si>
  <si>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</si>
  <si>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</si>
  <si>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</si>
  <si>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</si>
  <si>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</si>
  <si>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</si>
  <si>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</si>
  <si>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</si>
  <si>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</si>
  <si>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</si>
  <si>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</si>
  <si>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</si>
  <si>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</si>
  <si>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</si>
  <si>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</si>
  <si>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</si>
  <si>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</si>
  <si>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</si>
  <si>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</si>
  <si>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</si>
  <si>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</si>
  <si>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</si>
  <si>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</si>
  <si>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</si>
  <si>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</si>
  <si>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</si>
  <si>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</si>
  <si>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</si>
  <si>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</si>
  <si>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</si>
  <si>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</si>
  <si>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</si>
  <si>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</si>
  <si>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</si>
  <si>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</si>
  <si>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</si>
  <si>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</si>
  <si>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</si>
  <si>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</si>
  <si>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</si>
  <si>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</si>
  <si>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</si>
  <si>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</si>
  <si>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</si>
  <si>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</si>
  <si>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</si>
  <si>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</si>
  <si>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</si>
  <si>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</si>
  <si>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</si>
  <si>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</si>
  <si>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</si>
  <si>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</si>
  <si>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</si>
  <si>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</si>
  <si>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</si>
  <si>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</si>
  <si>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</si>
  <si>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</si>
  <si>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</si>
  <si>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</si>
  <si>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</si>
  <si>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</si>
  <si>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</si>
  <si>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</si>
  <si>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</si>
  <si>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</si>
  <si>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</si>
  <si>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</si>
  <si>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</si>
  <si>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</si>
  <si>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</si>
  <si>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</si>
  <si>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</si>
  <si>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</si>
  <si>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</si>
  <si>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</si>
  <si>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</si>
  <si>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</si>
  <si>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</si>
  <si>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</si>
  <si>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</si>
  <si>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</si>
  <si>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</si>
  <si>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</si>
  <si>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</si>
  <si>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</si>
  <si>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</si>
  <si>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</si>
  <si>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</si>
  <si>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</si>
  <si>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</si>
  <si>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</si>
  <si>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</si>
  <si>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</si>
  <si>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</si>
  <si>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</si>
  <si>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</si>
  <si>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</si>
  <si>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</si>
  <si>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</si>
  <si>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</si>
  <si>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</si>
  <si>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</si>
  <si>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</si>
  <si>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</si>
  <si>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</si>
  <si>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</si>
  <si>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</si>
  <si>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</si>
  <si>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</si>
  <si>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</si>
  <si>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</si>
  <si>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</si>
  <si>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</si>
  <si>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</si>
  <si>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</si>
  <si>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</si>
  <si>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</si>
  <si>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</si>
  <si>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</si>
  <si>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</si>
  <si>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</si>
  <si>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</si>
  <si>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</si>
  <si>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</si>
  <si>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</si>
  <si>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</si>
  <si>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</si>
  <si>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</si>
  <si>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</si>
  <si>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</si>
  <si>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</si>
  <si>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</si>
  <si>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</si>
  <si>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</si>
  <si>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</si>
  <si>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</si>
  <si>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</si>
  <si>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</si>
  <si>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</si>
  <si>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</si>
  <si>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</si>
  <si>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</si>
  <si>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</si>
  <si>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</si>
  <si>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</si>
  <si>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</si>
  <si>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</si>
  <si>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</si>
  <si>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</si>
  <si>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</si>
  <si>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</si>
  <si>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</si>
  <si>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</si>
  <si>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</si>
  <si>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</si>
  <si>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</si>
  <si>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</si>
  <si>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</si>
  <si>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</si>
  <si>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</si>
  <si>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</si>
  <si>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</si>
  <si>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</si>
  <si>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</si>
  <si>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</si>
  <si>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</si>
  <si>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</si>
  <si>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</si>
  <si>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</si>
  <si>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</si>
  <si>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</si>
  <si>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</si>
  <si>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</si>
  <si>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</si>
  <si>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</si>
  <si>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</si>
  <si>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</si>
  <si>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</si>
  <si>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</si>
  <si>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</si>
  <si>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</si>
  <si>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</si>
  <si>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</si>
  <si>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</si>
  <si>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</si>
  <si>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</si>
  <si>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</si>
  <si>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</si>
  <si>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</si>
  <si>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</si>
  <si>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</si>
  <si>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</si>
  <si>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</si>
  <si>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</si>
  <si>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</si>
  <si>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</si>
  <si>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</si>
  <si>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</si>
  <si>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</si>
  <si>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</si>
  <si>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</si>
  <si>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</si>
  <si>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</si>
  <si>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</si>
  <si>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</si>
  <si>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</si>
  <si>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</si>
  <si>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</si>
  <si>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</si>
  <si>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</si>
  <si>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</si>
  <si>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</si>
  <si>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</si>
  <si>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</si>
  <si>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</si>
  <si>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</si>
  <si>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</si>
  <si>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</si>
  <si>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</si>
  <si>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</si>
  <si>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</si>
  <si>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</si>
  <si>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</si>
  <si>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</si>
  <si>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</si>
  <si>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</si>
  <si>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</si>
  <si>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</si>
  <si>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</si>
  <si>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</si>
  <si>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</si>
  <si>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</si>
  <si>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</si>
  <si>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</si>
  <si>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</si>
  <si>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</si>
  <si>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</si>
  <si>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</si>
  <si>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</si>
  <si>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</si>
  <si>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</si>
  <si>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</si>
  <si>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</si>
  <si>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</si>
  <si>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</si>
  <si>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</si>
  <si>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</si>
  <si>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</si>
  <si>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</si>
  <si>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</si>
  <si>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</si>
  <si>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</si>
  <si>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</si>
  <si>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</si>
  <si>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</si>
  <si>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</si>
  <si>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</si>
  <si>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</si>
  <si>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</si>
  <si>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</si>
  <si>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</si>
  <si>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</si>
  <si>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</si>
  <si>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</si>
  <si>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</si>
  <si>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</si>
  <si>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</si>
  <si>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</si>
  <si>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</si>
  <si>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</si>
  <si>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</si>
  <si>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</si>
  <si>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</si>
  <si>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</si>
  <si>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</si>
  <si>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</si>
  <si>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</si>
  <si>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</si>
  <si>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</si>
  <si>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</si>
  <si>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</si>
  <si>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</si>
  <si>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</si>
  <si>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</si>
  <si>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</si>
  <si>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</si>
  <si>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</si>
  <si>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</si>
  <si>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</si>
  <si>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</si>
  <si>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</si>
  <si>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</si>
  <si>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</si>
  <si>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</si>
  <si>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</si>
  <si>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</si>
  <si>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</si>
  <si>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</si>
  <si>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</si>
  <si>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</si>
  <si>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</si>
  <si>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</si>
  <si>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</si>
  <si>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</si>
  <si>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</si>
  <si>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</si>
  <si>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</si>
  <si>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</si>
  <si>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</si>
  <si>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</si>
  <si>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</si>
  <si>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</si>
  <si>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</si>
  <si>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</si>
  <si>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</si>
  <si>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</si>
  <si>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</si>
  <si>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</si>
  <si>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</si>
  <si>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</si>
  <si>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</si>
  <si>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</si>
  <si>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</si>
  <si>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</si>
  <si>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</si>
  <si>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</si>
  <si>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</si>
  <si>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</si>
  <si>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</si>
  <si>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</si>
  <si>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</si>
  <si>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</si>
  <si>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</si>
  <si>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</si>
  <si>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</si>
  <si>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</si>
  <si>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</si>
  <si>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</si>
  <si>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</si>
  <si>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</si>
  <si>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</si>
  <si>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</si>
  <si>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</si>
  <si>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</si>
  <si>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</si>
  <si>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</si>
  <si>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</si>
  <si>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</si>
  <si>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</si>
  <si>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</si>
  <si>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</si>
  <si>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</si>
  <si>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</si>
  <si>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</si>
  <si>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</si>
  <si>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</si>
  <si>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</si>
  <si>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</si>
  <si>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</si>
  <si>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</si>
  <si>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</si>
  <si>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</si>
  <si>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</si>
  <si>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</si>
  <si>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</si>
  <si>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</si>
  <si>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</si>
  <si>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</si>
  <si>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</si>
  <si>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</si>
  <si>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</si>
  <si>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</si>
  <si>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</si>
  <si>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</si>
  <si>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</si>
  <si>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</si>
  <si>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</si>
  <si>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</si>
  <si>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</si>
  <si>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</si>
  <si>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</si>
  <si>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</si>
  <si>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</si>
  <si>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</si>
  <si>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</si>
  <si>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</si>
  <si>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</si>
  <si>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</si>
  <si>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</si>
  <si>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</si>
  <si>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</si>
  <si>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</si>
  <si>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</si>
  <si>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</si>
  <si>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</si>
  <si>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</si>
  <si>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</si>
  <si>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</si>
  <si>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</si>
  <si>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</si>
  <si>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</si>
  <si>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</si>
  <si>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</si>
  <si>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</si>
  <si>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</si>
  <si>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</si>
  <si>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</si>
  <si>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</si>
  <si>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</si>
  <si>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</si>
  <si>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</si>
  <si>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</si>
  <si>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</si>
  <si>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</si>
  <si>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</si>
  <si>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</si>
  <si>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</si>
  <si>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</si>
  <si>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</si>
  <si>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</si>
  <si>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</si>
  <si>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</si>
  <si>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</si>
  <si>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</si>
  <si>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</si>
  <si>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</si>
  <si>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</si>
  <si>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</si>
  <si>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</si>
  <si>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</si>
  <si>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</si>
  <si>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</si>
  <si>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</si>
  <si>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</si>
  <si>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</si>
  <si>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</si>
  <si>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</si>
  <si>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</si>
  <si>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</si>
  <si>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</si>
  <si>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</si>
  <si>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</si>
  <si>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</si>
  <si>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</si>
  <si>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</si>
  <si>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</si>
  <si>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</si>
  <si>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</si>
  <si>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</si>
  <si>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</si>
  <si>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</si>
  <si>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</si>
  <si>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</si>
  <si>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</si>
  <si>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</si>
  <si>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</si>
  <si>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</si>
  <si>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</si>
  <si>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</si>
  <si>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</si>
  <si>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</si>
  <si>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</si>
  <si>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</si>
  <si>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</si>
  <si>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</si>
  <si>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</si>
  <si>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</si>
  <si>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</si>
  <si>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</si>
  <si>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</si>
  <si>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</si>
  <si>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</si>
  <si>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</si>
  <si>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</si>
  <si>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</si>
  <si>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</si>
  <si>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</si>
  <si>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</si>
  <si>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</si>
  <si>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</si>
  <si>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</si>
  <si>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</si>
  <si>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</si>
  <si>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</si>
  <si>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</si>
  <si>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</si>
  <si>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</si>
  <si>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</si>
  <si>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</si>
  <si>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</si>
  <si>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</si>
  <si>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</si>
  <si>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</si>
  <si>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</si>
  <si>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</si>
  <si>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</si>
  <si>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</si>
  <si>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</si>
  <si>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</si>
  <si>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</si>
  <si>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</si>
  <si>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</si>
  <si>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</si>
  <si>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</si>
  <si>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</si>
  <si>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</si>
  <si>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</si>
  <si>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</si>
  <si>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</si>
  <si>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</si>
  <si>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</si>
  <si>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</si>
  <si>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</si>
  <si>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</si>
  <si>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</si>
  <si>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</si>
  <si>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</si>
  <si>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</si>
  <si>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</si>
  <si>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</si>
  <si>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</si>
  <si>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</si>
  <si>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</si>
  <si>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</si>
  <si>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</si>
  <si>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</si>
  <si>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</si>
  <si>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</si>
  <si>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</si>
  <si>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</si>
  <si>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</si>
  <si>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</si>
  <si>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</si>
  <si>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</si>
  <si>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</si>
  <si>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</si>
  <si>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</si>
  <si>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</si>
  <si>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</si>
  <si>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</si>
  <si>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</si>
  <si>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</si>
  <si>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</si>
  <si>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</si>
  <si>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</si>
  <si>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</si>
  <si>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</si>
  <si>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</si>
  <si>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</si>
  <si>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</si>
  <si>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</si>
  <si>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</si>
  <si>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</si>
  <si>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</si>
  <si>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</si>
  <si>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</si>
  <si>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</si>
  <si>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</si>
  <si>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</si>
  <si>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</si>
  <si>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</si>
  <si>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</si>
  <si>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</si>
  <si>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</si>
  <si>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</si>
  <si>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</si>
  <si>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</si>
  <si>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</si>
  <si>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</si>
  <si>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</si>
  <si>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</si>
  <si>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</si>
  <si>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</si>
  <si>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</si>
  <si>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</si>
  <si>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</si>
  <si>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</si>
  <si>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</si>
  <si>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</si>
  <si>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</si>
  <si>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</si>
  <si>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</si>
  <si>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</si>
  <si>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</si>
  <si>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</si>
  <si>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</si>
  <si>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</si>
  <si>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</si>
  <si>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</si>
  <si>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</si>
  <si>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</si>
  <si>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</si>
  <si>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</si>
  <si>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</si>
  <si>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</si>
  <si>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</si>
  <si>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</si>
  <si>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</si>
  <si>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</si>
  <si>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</si>
  <si>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</si>
  <si>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</si>
  <si>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</si>
  <si>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</si>
  <si>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</si>
  <si>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</si>
  <si>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</si>
  <si>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</si>
  <si>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</si>
  <si>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</si>
  <si>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</si>
  <si>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</si>
  <si>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</si>
  <si>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</si>
  <si>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</si>
  <si>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</si>
  <si>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</si>
  <si>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</si>
  <si>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</si>
  <si>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</si>
  <si>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</si>
  <si>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</si>
  <si>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</si>
  <si>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</si>
  <si>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</si>
  <si>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</si>
  <si>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</si>
  <si>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</si>
  <si>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</si>
  <si>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</si>
  <si>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</si>
  <si>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</si>
  <si>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</si>
  <si>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</si>
  <si>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</si>
  <si>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</si>
  <si>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</si>
  <si>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</si>
  <si>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</si>
  <si>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</si>
  <si>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</si>
  <si>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</si>
  <si>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</si>
  <si>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</si>
  <si>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</si>
  <si>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</si>
  <si>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</si>
  <si>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</si>
  <si>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</si>
  <si>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</si>
  <si>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</si>
  <si>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</si>
  <si>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</si>
  <si>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</si>
  <si>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</si>
  <si>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</si>
  <si>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</si>
  <si>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</si>
  <si>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</si>
  <si>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</si>
  <si>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</si>
  <si>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</si>
  <si>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</si>
  <si>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</si>
  <si>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</si>
  <si>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</si>
  <si>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</si>
  <si>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</si>
  <si>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</si>
  <si>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</si>
  <si>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</si>
  <si>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</si>
  <si>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</si>
  <si>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</si>
  <si>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</si>
  <si>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</si>
  <si>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</si>
  <si>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</si>
  <si>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</si>
  <si>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</si>
  <si>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</si>
  <si>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</si>
  <si>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</si>
  <si>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</si>
  <si>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</si>
  <si>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</si>
  <si>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</si>
  <si>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</si>
  <si>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</si>
  <si>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</si>
  <si>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</si>
  <si>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</si>
  <si>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</si>
  <si>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</si>
  <si>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</si>
  <si>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</si>
  <si>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</si>
  <si>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</si>
  <si>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</si>
  <si>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</si>
  <si>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</si>
  <si>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</si>
  <si>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</si>
  <si>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</si>
  <si>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</si>
  <si>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</si>
  <si>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</si>
  <si>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</si>
  <si>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</si>
  <si>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</si>
  <si>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</si>
  <si>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</si>
  <si>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</si>
  <si>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</si>
  <si>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</si>
  <si>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</si>
  <si>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</si>
  <si>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</si>
  <si>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</si>
  <si>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</si>
  <si>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</si>
  <si>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</si>
  <si>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</si>
  <si>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</si>
  <si>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</si>
  <si>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</si>
  <si>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</si>
  <si>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</si>
  <si>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</si>
  <si>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</si>
  <si>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</si>
  <si>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</si>
  <si>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</si>
  <si>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</si>
  <si>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</si>
  <si>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</si>
  <si>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</si>
  <si>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</si>
  <si>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</si>
  <si>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</si>
  <si>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</si>
  <si>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</si>
  <si>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</si>
  <si>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</si>
  <si>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</si>
  <si>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</si>
  <si>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</si>
  <si>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</si>
  <si>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</si>
  <si>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</si>
  <si>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</si>
  <si>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</si>
  <si>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</si>
  <si>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</si>
  <si>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</si>
  <si>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</si>
  <si>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</si>
  <si>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</si>
  <si>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</si>
  <si>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</si>
  <si>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</si>
  <si>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</si>
  <si>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</si>
  <si>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</si>
  <si>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</si>
  <si>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</si>
  <si>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</si>
  <si>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</si>
  <si>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</si>
  <si>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</si>
  <si>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</si>
  <si>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</si>
  <si>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</si>
  <si>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</si>
  <si>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</si>
  <si>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</si>
  <si>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</si>
  <si>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</si>
  <si>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</si>
  <si>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</si>
  <si>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</si>
  <si>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</si>
  <si>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</si>
  <si>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</si>
  <si>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</si>
  <si>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</si>
  <si>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</si>
  <si>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</si>
  <si>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</si>
  <si>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</si>
  <si>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</si>
  <si>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</si>
  <si>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</si>
  <si>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</si>
  <si>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</si>
  <si>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</si>
  <si>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</si>
  <si>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</si>
  <si>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</si>
  <si>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</si>
  <si>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</si>
  <si>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</si>
  <si>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</si>
  <si>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</si>
  <si>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</si>
  <si>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</si>
  <si>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</si>
  <si>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</si>
  <si>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</si>
  <si>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</si>
  <si>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</si>
  <si>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</si>
  <si>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</si>
  <si>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</si>
  <si>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</si>
  <si>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</si>
  <si>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</si>
  <si>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</si>
  <si>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</si>
  <si>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</si>
  <si>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</si>
  <si>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</si>
  <si>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</si>
  <si>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</si>
  <si>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</si>
  <si>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</si>
  <si>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</si>
  <si>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</si>
  <si>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</si>
  <si>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</si>
  <si>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</si>
  <si>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</si>
  <si>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</si>
  <si>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</si>
  <si>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</si>
  <si>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</si>
  <si>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</si>
  <si>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</si>
  <si>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</si>
  <si>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</si>
  <si>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</si>
  <si>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</si>
  <si>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</si>
  <si>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</si>
  <si>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</si>
  <si>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</si>
  <si>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</si>
  <si>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</si>
  <si>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</si>
  <si>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</si>
  <si>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</si>
  <si>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</si>
  <si>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</si>
  <si>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</si>
  <si>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</si>
  <si>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</si>
  <si>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</si>
  <si>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</si>
  <si>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</si>
  <si>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</si>
  <si>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</si>
  <si>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</si>
  <si>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</si>
  <si>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</si>
  <si>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</si>
  <si>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</si>
  <si>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</si>
  <si>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</si>
  <si>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</si>
  <si>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</si>
  <si>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</si>
  <si>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</si>
  <si>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</si>
  <si>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</si>
  <si>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</si>
  <si>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</si>
  <si>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</si>
  <si>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</si>
  <si>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</si>
  <si>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</si>
  <si>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</si>
  <si>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</si>
  <si>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</si>
  <si>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</si>
  <si>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</si>
  <si>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</si>
  <si>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</si>
  <si>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</si>
  <si>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</si>
  <si>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</si>
  <si>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</si>
  <si>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</si>
  <si>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</si>
  <si>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</si>
  <si>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</si>
  <si>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</si>
  <si>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</si>
  <si>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</si>
  <si>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</si>
  <si>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</si>
  <si>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</si>
  <si>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</si>
  <si>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</si>
  <si>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</si>
  <si>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</si>
  <si>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</si>
  <si>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</si>
  <si>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</si>
  <si>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</si>
  <si>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</si>
  <si>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</si>
  <si>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</si>
  <si>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</si>
  <si>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</si>
  <si>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</si>
  <si>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</si>
  <si>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</si>
  <si>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</si>
  <si>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</si>
  <si>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</si>
  <si>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</si>
  <si>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</si>
  <si>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</si>
  <si>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</si>
  <si>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</si>
  <si>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</si>
  <si>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</si>
  <si>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</si>
  <si>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</si>
  <si>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</si>
  <si>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</si>
  <si>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</si>
  <si>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</si>
  <si>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</si>
  <si>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</si>
  <si>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</si>
  <si>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</si>
  <si>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</si>
  <si>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</si>
  <si>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</si>
  <si>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</si>
  <si>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</si>
  <si>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</si>
  <si>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</si>
  <si>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</si>
  <si>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</si>
  <si>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</si>
  <si>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</si>
  <si>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</si>
  <si>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</si>
  <si>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</si>
  <si>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</si>
  <si>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</si>
  <si>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</si>
  <si>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</si>
  <si>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</si>
  <si>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</si>
  <si>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</si>
  <si>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</si>
  <si>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</si>
  <si>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</si>
  <si>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</si>
  <si>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</si>
  <si>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</si>
  <si>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</si>
  <si>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</si>
  <si>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</si>
  <si>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</si>
  <si>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</si>
  <si>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</si>
  <si>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</si>
  <si>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</si>
  <si>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</si>
  <si>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</si>
  <si>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</si>
  <si>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</si>
  <si>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</si>
  <si>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</si>
  <si>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</si>
  <si>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</si>
  <si>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</si>
  <si>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</si>
  <si>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</si>
  <si>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</si>
  <si>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</si>
  <si>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</si>
  <si>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</si>
  <si>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</si>
  <si>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</si>
  <si>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</si>
  <si>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</si>
  <si>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</si>
  <si>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</si>
  <si>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</si>
  <si>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</si>
  <si>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</si>
  <si>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</si>
  <si>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</si>
  <si>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</si>
  <si>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</si>
  <si>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</si>
  <si>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</si>
  <si>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</si>
  <si>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</si>
  <si>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</si>
  <si>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</si>
  <si>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</si>
  <si>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</si>
  <si>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</si>
  <si>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</si>
  <si>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</si>
  <si>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</si>
  <si>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</si>
  <si>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</si>
  <si>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</si>
  <si>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</si>
  <si>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</si>
  <si>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</si>
  <si>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</si>
  <si>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</si>
  <si>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</si>
  <si>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</si>
  <si>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</si>
  <si>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</si>
  <si>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</si>
  <si>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</si>
  <si>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</si>
  <si>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</si>
  <si>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</si>
  <si>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</si>
  <si>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</si>
  <si>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</si>
  <si>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</si>
  <si>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</si>
  <si>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</si>
  <si>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</si>
  <si>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</si>
  <si>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</si>
  <si>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</si>
  <si>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</si>
  <si>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</si>
  <si>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</si>
  <si>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</si>
  <si>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</si>
  <si>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</si>
  <si>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</si>
  <si>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</si>
  <si>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</si>
  <si>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</si>
  <si>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</si>
  <si>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</si>
  <si>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</si>
  <si>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</si>
  <si>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</si>
  <si>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</si>
  <si>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</si>
  <si>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</si>
  <si>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</si>
  <si>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</si>
  <si>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</si>
  <si>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</si>
  <si>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</si>
  <si>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</si>
  <si>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</si>
  <si>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</si>
  <si>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</si>
  <si>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</si>
  <si>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</si>
  <si>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</si>
  <si>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</si>
  <si>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</si>
  <si>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</si>
  <si>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</si>
  <si>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</si>
  <si>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</si>
  <si>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</si>
  <si>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</si>
  <si>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</si>
  <si>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</si>
  <si>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</si>
  <si>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</si>
  <si>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</si>
  <si>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</si>
  <si>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</si>
  <si>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</si>
  <si>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</si>
  <si>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</si>
  <si>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</si>
  <si>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</si>
  <si>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</si>
  <si>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</si>
  <si>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</si>
  <si>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</si>
  <si>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</si>
  <si>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</si>
  <si>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</si>
  <si>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</si>
  <si>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</si>
  <si>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</si>
  <si>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</si>
  <si>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</si>
  <si>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</si>
  <si>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</si>
  <si>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</si>
  <si>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</si>
  <si>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</si>
  <si>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</si>
  <si>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</si>
  <si>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</si>
  <si>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</si>
  <si>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</si>
  <si>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</si>
  <si>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</si>
  <si>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</si>
  <si>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</si>
  <si>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</si>
  <si>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</si>
  <si>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</si>
  <si>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</si>
  <si>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</si>
  <si>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</si>
  <si>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</si>
  <si>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</si>
  <si>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</si>
  <si>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</si>
  <si>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</si>
  <si>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</si>
  <si>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</si>
  <si>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</si>
  <si>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</si>
  <si>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</si>
  <si>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</si>
  <si>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</si>
  <si>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</si>
  <si>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</si>
  <si>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</si>
  <si>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</si>
  <si>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</si>
  <si>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</si>
  <si>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</si>
  <si>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</si>
  <si>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</si>
  <si>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</si>
  <si>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</si>
  <si>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</si>
  <si>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</si>
  <si>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</si>
  <si>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</si>
  <si>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</si>
  <si>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</si>
  <si>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</si>
  <si>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</si>
  <si>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</si>
  <si>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</si>
  <si>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</si>
  <si>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</si>
  <si>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</si>
  <si>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</si>
  <si>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</si>
  <si>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</si>
  <si>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</si>
  <si>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</si>
  <si>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</si>
  <si>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</si>
  <si>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</si>
  <si>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</si>
  <si>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</si>
  <si>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</si>
  <si>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</si>
  <si>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</si>
  <si>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</si>
  <si>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</si>
  <si>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</si>
  <si>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</si>
  <si>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</si>
  <si>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</si>
  <si>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</si>
  <si>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</si>
  <si>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</si>
  <si>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</si>
  <si>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</si>
  <si>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</si>
  <si>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</si>
  <si>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</si>
  <si>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</si>
  <si>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</si>
  <si>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</si>
  <si>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</si>
  <si>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</si>
  <si>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</si>
  <si>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</si>
  <si>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</si>
  <si>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</si>
  <si>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</si>
  <si>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</si>
  <si>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</si>
  <si>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</si>
  <si>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</si>
  <si>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</si>
  <si>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</si>
  <si>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</si>
  <si>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</si>
  <si>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</si>
  <si>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</si>
  <si>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</si>
  <si>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</si>
  <si>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</si>
  <si>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</si>
  <si>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</si>
  <si>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</si>
  <si>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</si>
  <si>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</si>
  <si>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</si>
  <si>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</si>
  <si>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</si>
  <si>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</si>
  <si>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</si>
  <si>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</si>
  <si>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</si>
  <si>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</si>
  <si>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</si>
  <si>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</si>
  <si>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</si>
  <si>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</si>
  <si>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</si>
  <si>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</si>
  <si>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</si>
  <si>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</si>
  <si>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</si>
  <si>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</si>
  <si>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</si>
  <si>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</si>
  <si>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</si>
  <si>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</si>
  <si>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</si>
  <si>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</si>
  <si>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</si>
  <si>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</si>
  <si>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</si>
  <si>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</si>
  <si>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</si>
  <si>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</si>
  <si>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</si>
  <si>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</si>
  <si>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</si>
  <si>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</si>
  <si>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</si>
  <si>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</si>
  <si>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</si>
  <si>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</si>
  <si>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</si>
  <si>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</si>
  <si>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</si>
  <si>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</si>
  <si>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</si>
  <si>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</si>
  <si>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</si>
  <si>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</si>
  <si>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</si>
  <si>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</si>
  <si>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</si>
  <si>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</si>
  <si>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</si>
  <si>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</si>
  <si>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</si>
  <si>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</si>
  <si>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</si>
  <si>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</si>
  <si>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</si>
  <si>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</si>
  <si>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</si>
  <si>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</si>
  <si>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</si>
  <si>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</si>
  <si>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</si>
  <si>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</si>
  <si>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</si>
  <si>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</si>
  <si>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</si>
  <si>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</si>
  <si>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</si>
  <si>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</si>
  <si>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</si>
  <si>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</si>
  <si>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</si>
  <si>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</si>
  <si>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</si>
  <si>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</si>
  <si>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</si>
  <si>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</si>
  <si>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</si>
  <si>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</si>
  <si>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</si>
  <si>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</si>
  <si>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</si>
  <si>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</si>
  <si>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</si>
  <si>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</si>
  <si>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</si>
  <si>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</si>
  <si>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</si>
  <si>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</si>
  <si>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</si>
  <si>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</si>
  <si>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</si>
  <si>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</si>
  <si>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</si>
  <si>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</si>
  <si>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</si>
  <si>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</si>
  <si>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</si>
  <si>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</si>
  <si>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</si>
  <si>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</si>
  <si>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</si>
  <si>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</si>
  <si>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</si>
  <si>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</si>
  <si>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</si>
  <si>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</si>
  <si>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</si>
  <si>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</si>
  <si>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</si>
  <si>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</si>
  <si>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</si>
  <si>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</si>
  <si>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</si>
  <si>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</si>
  <si>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</si>
  <si>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</si>
  <si>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</si>
  <si>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</si>
  <si>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</si>
  <si>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</si>
  <si>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</si>
  <si>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</si>
  <si>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</si>
  <si>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</si>
  <si>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</si>
  <si>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</si>
  <si>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</si>
  <si>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</si>
  <si>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</si>
  <si>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</si>
  <si>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</si>
  <si>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</si>
  <si>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</si>
  <si>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</si>
  <si>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</si>
  <si>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</si>
  <si>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</si>
  <si>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</si>
  <si>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</si>
  <si>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</si>
  <si>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</si>
  <si>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</si>
  <si>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</si>
  <si>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</si>
  <si>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</si>
  <si>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</si>
  <si>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</si>
  <si>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</si>
  <si>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</si>
  <si>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</si>
  <si>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</si>
  <si>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</si>
  <si>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</si>
  <si>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</si>
  <si>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</si>
  <si>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</si>
  <si>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</si>
  <si>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</si>
  <si>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</si>
  <si>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</si>
  <si>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</si>
  <si>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</si>
  <si>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</si>
  <si>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</si>
  <si>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</si>
  <si>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</si>
  <si>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</si>
  <si>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</si>
  <si>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</si>
  <si>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</si>
  <si>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</si>
  <si>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</si>
  <si>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</si>
  <si>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</si>
  <si>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</si>
  <si>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</si>
  <si>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</si>
  <si>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</si>
  <si>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</si>
  <si>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</si>
  <si>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</si>
  <si>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</si>
  <si>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</si>
  <si>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</si>
  <si>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</si>
  <si>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</si>
  <si>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</si>
  <si>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</si>
  <si>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</si>
  <si>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</si>
  <si>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</si>
  <si>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</si>
  <si>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</si>
  <si>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</si>
  <si>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</si>
  <si>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</si>
  <si>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</si>
  <si>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</si>
  <si>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</si>
  <si>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</si>
  <si>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</si>
  <si>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</si>
  <si>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</si>
  <si>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</si>
  <si>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</si>
  <si>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</si>
  <si>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</si>
  <si>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</si>
  <si>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</si>
  <si>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</si>
  <si>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</si>
  <si>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</si>
  <si>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</si>
  <si>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</si>
  <si>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</si>
  <si>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</si>
  <si>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</si>
  <si>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</si>
  <si>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</si>
  <si>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</si>
  <si>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</si>
  <si>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</si>
  <si>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</si>
  <si>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</si>
  <si>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</si>
  <si>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</si>
  <si>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</si>
  <si>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</si>
  <si>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</si>
  <si>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</si>
  <si>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</si>
  <si>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</si>
  <si>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</si>
  <si>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</si>
  <si>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</si>
  <si>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</si>
  <si>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</si>
  <si>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</si>
  <si>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</si>
  <si>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</si>
  <si>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</si>
  <si>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</si>
  <si>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</si>
  <si>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</si>
  <si>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</si>
  <si>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</si>
  <si>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</si>
  <si>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</si>
  <si>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</si>
  <si>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</si>
  <si>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</si>
  <si>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</si>
  <si>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</si>
  <si>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</si>
  <si>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</si>
  <si>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</si>
  <si>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</si>
  <si>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</si>
  <si>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</si>
  <si>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</si>
  <si>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</si>
  <si>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</si>
  <si>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</si>
  <si>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</si>
  <si>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</si>
  <si>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</si>
  <si>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</si>
  <si>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</si>
  <si>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</si>
  <si>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</si>
  <si>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</si>
  <si>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</si>
  <si>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</si>
  <si>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</si>
  <si>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</si>
  <si>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</si>
  <si>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</si>
  <si>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</si>
  <si>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</si>
  <si>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</si>
  <si>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</si>
  <si>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</si>
  <si>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</si>
  <si>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</si>
  <si>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</si>
  <si>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</si>
  <si>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</si>
  <si>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</si>
  <si>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</si>
  <si>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</si>
  <si>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</si>
  <si>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</si>
  <si>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</si>
  <si>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</si>
  <si>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</si>
  <si>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</si>
  <si>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</si>
  <si>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</si>
  <si>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</si>
  <si>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</si>
  <si>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</si>
  <si>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</si>
  <si>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</si>
  <si>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</si>
  <si>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</si>
  <si>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</si>
  <si>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</si>
  <si>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</si>
  <si>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</si>
  <si>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</si>
  <si>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</si>
  <si>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</si>
  <si>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</si>
  <si>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</si>
  <si>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</si>
  <si>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</si>
  <si>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</si>
  <si>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</si>
  <si>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</si>
  <si>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</si>
  <si>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</si>
  <si>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</si>
  <si>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</si>
  <si>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</si>
  <si>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</si>
  <si>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</si>
  <si>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</si>
  <si>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</si>
  <si>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</si>
  <si>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</si>
  <si>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</si>
  <si>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</si>
  <si>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</si>
  <si>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</si>
  <si>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</si>
  <si>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</si>
  <si>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</si>
  <si>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</si>
  <si>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</si>
  <si>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</si>
  <si>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</si>
  <si>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</si>
  <si>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</si>
  <si>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</si>
  <si>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</si>
  <si>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</si>
  <si>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</si>
  <si>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</si>
  <si>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</si>
  <si>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</si>
  <si>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</si>
  <si>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</si>
  <si>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</si>
  <si>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</si>
  <si>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</si>
  <si>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</si>
  <si>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</si>
  <si>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</si>
  <si>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</si>
  <si>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</si>
  <si>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</si>
  <si>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</si>
  <si>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</si>
  <si>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</si>
  <si>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</si>
  <si>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</si>
  <si>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</si>
  <si>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</si>
  <si>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</si>
  <si>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</si>
  <si>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</si>
  <si>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</si>
  <si>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</si>
  <si>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</si>
  <si>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</si>
  <si>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</si>
  <si>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</si>
  <si>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</si>
  <si>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</si>
  <si>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</si>
  <si>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</si>
  <si>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</si>
  <si>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</si>
  <si>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</si>
  <si>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</si>
  <si>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</si>
  <si>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</si>
  <si>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</si>
  <si>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</si>
  <si>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</si>
  <si>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</si>
  <si>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</si>
  <si>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</si>
  <si>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</si>
  <si>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</si>
  <si>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</si>
  <si>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</si>
  <si>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</si>
  <si>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</si>
  <si>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</si>
  <si>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</si>
  <si>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</si>
  <si>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</si>
  <si>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</si>
  <si>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</si>
  <si>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</si>
  <si>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</si>
  <si>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</si>
  <si>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</si>
  <si>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</si>
  <si>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</si>
  <si>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</si>
  <si>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</si>
  <si>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</si>
  <si>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</si>
  <si>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</si>
  <si>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</si>
  <si>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</si>
  <si>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</si>
  <si>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</si>
  <si>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</si>
  <si>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</si>
  <si>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</si>
  <si>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</si>
  <si>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</si>
  <si>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</si>
  <si>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</si>
  <si>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</si>
  <si>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</si>
  <si>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</si>
  <si>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</si>
  <si>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</si>
  <si>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</si>
  <si>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</si>
  <si>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</si>
  <si>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</si>
  <si>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</si>
  <si>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</si>
  <si>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</si>
  <si>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</si>
  <si>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</si>
  <si>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</si>
  <si>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</si>
  <si>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</si>
  <si>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</si>
  <si>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</si>
  <si>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</si>
  <si>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</si>
  <si>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</si>
  <si>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</si>
  <si>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</si>
  <si>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</si>
  <si>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</si>
  <si>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</si>
  <si>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</si>
  <si>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</si>
  <si>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</si>
  <si>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</si>
  <si>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</si>
  <si>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</si>
  <si>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</si>
  <si>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</si>
  <si>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</si>
  <si>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</si>
  <si>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</si>
  <si>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</si>
  <si>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</si>
  <si>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</si>
  <si>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</si>
  <si>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</si>
  <si>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</si>
  <si>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</si>
  <si>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</si>
  <si>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</si>
  <si>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</si>
  <si>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</si>
  <si>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</si>
  <si>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</si>
  <si>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</si>
  <si>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</si>
  <si>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</si>
  <si>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</si>
  <si>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</si>
  <si>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</si>
  <si>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</si>
  <si>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</si>
  <si>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</si>
  <si>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</si>
  <si>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</si>
  <si>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</si>
  <si>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</si>
  <si>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</si>
  <si>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</si>
  <si>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</si>
  <si>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</si>
  <si>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</si>
  <si>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</si>
  <si>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</si>
  <si>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</si>
  <si>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</si>
  <si>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</si>
  <si>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</si>
  <si>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</si>
  <si>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</si>
  <si>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</si>
  <si>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</si>
  <si>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</si>
  <si>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</si>
  <si>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</si>
  <si>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</si>
  <si>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</si>
  <si>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</si>
  <si>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</si>
  <si>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</si>
  <si>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</si>
  <si>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</si>
  <si>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</si>
  <si>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</si>
  <si>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</si>
  <si>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</si>
  <si>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</si>
  <si>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</si>
  <si>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</si>
  <si>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</si>
  <si>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</si>
  <si>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</si>
  <si>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</si>
  <si>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</si>
  <si>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</si>
  <si>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</si>
  <si>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</si>
  <si>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</si>
  <si>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</si>
  <si>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</si>
  <si>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</si>
  <si>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</si>
  <si>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</si>
  <si>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</si>
  <si>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</si>
  <si>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</si>
  <si>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</si>
  <si>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</si>
  <si>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</si>
  <si>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</si>
  <si>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</si>
  <si>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</si>
  <si>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</si>
  <si>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</si>
  <si>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</si>
  <si>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</si>
  <si>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</si>
  <si>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</si>
  <si>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</si>
  <si>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</si>
  <si>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</si>
  <si>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</si>
  <si>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</si>
  <si>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</si>
  <si>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</si>
  <si>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</si>
  <si>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</si>
  <si>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</si>
  <si>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</si>
  <si>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</si>
  <si>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</si>
  <si>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</si>
  <si>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</si>
  <si>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</si>
  <si>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</si>
  <si>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</si>
  <si>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</si>
  <si>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</si>
  <si>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</si>
  <si>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</si>
  <si>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</si>
  <si>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</si>
  <si>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</si>
  <si>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</si>
  <si>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</si>
  <si>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</si>
  <si>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</si>
  <si>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</si>
  <si>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</si>
  <si>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</si>
  <si>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</si>
  <si>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</si>
  <si>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</si>
  <si>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</si>
  <si>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</si>
  <si>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</si>
  <si>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</si>
  <si>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</si>
  <si>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</si>
  <si>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</si>
  <si>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</si>
  <si>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</si>
  <si>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</si>
  <si>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</si>
  <si>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</si>
  <si>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</si>
  <si>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</si>
  <si>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</si>
  <si>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</si>
  <si>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</si>
  <si>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</si>
  <si>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</si>
  <si>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</si>
  <si>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</si>
  <si>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</si>
  <si>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</si>
  <si>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</si>
  <si>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</si>
  <si>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</si>
  <si>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</si>
  <si>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</si>
  <si>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</si>
  <si>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</si>
  <si>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</si>
  <si>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</si>
  <si>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</si>
  <si>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</si>
  <si>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</si>
  <si>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</si>
  <si>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</si>
  <si>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</si>
  <si>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</si>
  <si>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</si>
  <si>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</si>
  <si>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</si>
  <si>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</si>
  <si>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</si>
  <si>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</si>
  <si>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</si>
  <si>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</si>
  <si>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</si>
  <si>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</si>
  <si>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</si>
  <si>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</si>
  <si>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</si>
  <si>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</si>
  <si>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</si>
  <si>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</si>
  <si>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</si>
  <si>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</si>
  <si>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</si>
  <si>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</si>
  <si>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</si>
  <si>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</si>
  <si>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</si>
  <si>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</si>
  <si>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</si>
  <si>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</si>
  <si>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</si>
  <si>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</si>
  <si>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</si>
  <si>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</si>
  <si>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</si>
  <si>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</si>
  <si>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</si>
  <si>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</si>
  <si>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</si>
  <si>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</si>
  <si>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</si>
  <si>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</si>
  <si>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</si>
  <si>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</si>
  <si>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</si>
  <si>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</si>
  <si>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</si>
  <si>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</si>
  <si>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</si>
  <si>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</si>
  <si>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</si>
  <si>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</si>
  <si>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</si>
  <si>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</si>
  <si>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</si>
  <si>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</si>
  <si>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</si>
  <si>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</si>
  <si>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</si>
  <si>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</si>
  <si>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</si>
  <si>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</si>
  <si>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</si>
  <si>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</si>
  <si>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</si>
  <si>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</si>
  <si>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</si>
  <si>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</si>
  <si>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</si>
  <si>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</si>
  <si>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</si>
  <si>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</si>
  <si>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</si>
  <si>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</si>
  <si>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</si>
  <si>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</si>
  <si>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</si>
  <si>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</si>
  <si>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</si>
  <si>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</si>
  <si>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</si>
  <si>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</si>
  <si>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</si>
  <si>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</si>
  <si>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</si>
  <si>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</si>
  <si>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</si>
  <si>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</si>
  <si>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</si>
  <si>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</si>
  <si>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</si>
  <si>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</si>
  <si>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</si>
  <si>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</si>
  <si>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</si>
  <si>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</si>
  <si>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</si>
  <si>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</si>
  <si>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</si>
  <si>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</si>
  <si>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</si>
  <si>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</si>
  <si>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</si>
  <si>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</si>
  <si>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</si>
  <si>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</si>
  <si>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</si>
  <si>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</si>
  <si>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</si>
  <si>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</si>
  <si>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</si>
  <si>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</si>
  <si>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</si>
  <si>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</si>
  <si>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</si>
  <si>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</si>
  <si>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</si>
  <si>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</si>
  <si>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</si>
  <si>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</si>
  <si>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</si>
  <si>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</si>
  <si>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</si>
  <si>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</si>
  <si>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</si>
  <si>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</si>
  <si>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</si>
  <si>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</si>
  <si>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</si>
  <si>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</si>
  <si>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</si>
  <si>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</si>
  <si>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</si>
  <si>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</si>
  <si>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</si>
  <si>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</si>
  <si>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</si>
  <si>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</si>
  <si>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</si>
  <si>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</si>
  <si>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</si>
  <si>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</si>
  <si>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</si>
  <si>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</si>
  <si>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</si>
  <si>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</si>
  <si>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</si>
  <si>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</si>
  <si>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</si>
  <si>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</si>
  <si>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</si>
  <si>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</si>
  <si>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</si>
  <si>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</si>
  <si>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</si>
  <si>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</si>
  <si>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</si>
  <si>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</si>
  <si>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</si>
  <si>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</si>
  <si>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</si>
  <si>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</si>
  <si>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</si>
  <si>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</si>
  <si>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</si>
  <si>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</si>
  <si>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</si>
  <si>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</si>
  <si>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</si>
  <si>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</si>
  <si>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</si>
  <si>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</si>
  <si>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</si>
  <si>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</si>
  <si>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</si>
  <si>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</si>
  <si>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</si>
  <si>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</si>
  <si>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</si>
  <si>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</si>
  <si>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</si>
  <si>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</si>
  <si>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</si>
  <si>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</si>
  <si>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</si>
  <si>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</si>
  <si>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</si>
  <si>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</si>
  <si>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</si>
  <si>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</si>
  <si>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</si>
  <si>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</si>
  <si>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</si>
  <si>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</si>
  <si>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</si>
  <si>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</si>
  <si>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</si>
  <si>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</si>
  <si>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</si>
  <si>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</si>
  <si>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</si>
  <si>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</si>
  <si>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</si>
  <si>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</si>
  <si>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</si>
  <si>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</si>
  <si>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</si>
  <si>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</si>
  <si>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</si>
  <si>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</si>
  <si>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</si>
  <si>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</si>
  <si>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</si>
  <si>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</si>
  <si>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</si>
  <si>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</si>
  <si>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</si>
  <si>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</si>
  <si>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</si>
  <si>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</si>
  <si>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</si>
  <si>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</si>
  <si>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</si>
  <si>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</si>
  <si>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</si>
  <si>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</si>
  <si>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</si>
  <si>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</si>
  <si>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</si>
  <si>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</si>
  <si>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</si>
  <si>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</si>
  <si>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</si>
  <si>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</si>
  <si>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</si>
  <si>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</si>
  <si>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</si>
  <si>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</si>
  <si>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</si>
  <si>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</si>
  <si>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</si>
  <si>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</si>
  <si>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</si>
  <si>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</si>
  <si>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</si>
  <si>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</si>
  <si>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</si>
  <si>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</si>
  <si>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</si>
  <si>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</si>
  <si>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</si>
  <si>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</si>
  <si>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</si>
  <si>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</si>
  <si>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</si>
  <si>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</si>
  <si>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</si>
  <si>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</si>
  <si>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</si>
  <si>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</si>
  <si>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</si>
  <si>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</si>
  <si>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</si>
  <si>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</si>
  <si>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</si>
  <si>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</si>
  <si>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</si>
  <si>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</si>
  <si>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</si>
  <si>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</si>
  <si>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</si>
  <si>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</si>
  <si>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</si>
  <si>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</si>
  <si>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</si>
  <si>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</si>
  <si>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</si>
  <si>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</si>
  <si>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</si>
  <si>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</si>
  <si>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</si>
  <si>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</si>
  <si>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</si>
  <si>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</si>
  <si>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</si>
  <si>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</si>
  <si>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</si>
  <si>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</si>
  <si>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</si>
  <si>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</si>
  <si>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</si>
  <si>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</si>
  <si>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</si>
  <si>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</si>
  <si>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</si>
  <si>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</si>
  <si>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</si>
  <si>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</si>
  <si>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</si>
  <si>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</si>
  <si>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</si>
  <si>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</si>
  <si>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</si>
  <si>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</si>
  <si>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</si>
  <si>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</si>
  <si>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</si>
  <si>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</si>
  <si>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</si>
  <si>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</si>
  <si>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</si>
  <si>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</si>
  <si>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</si>
  <si>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</si>
  <si>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</si>
  <si>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</si>
  <si>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</si>
  <si>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</si>
  <si>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</si>
  <si>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</si>
  <si>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</si>
  <si>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</si>
  <si>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</si>
  <si>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</si>
  <si>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</si>
  <si>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</si>
  <si>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</si>
  <si>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</si>
  <si>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</si>
  <si>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</si>
  <si>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</si>
  <si>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</si>
  <si>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</si>
  <si>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</si>
  <si>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</si>
  <si>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</si>
  <si>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</si>
  <si>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</si>
  <si>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</si>
  <si>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</si>
  <si>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</si>
  <si>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</si>
  <si>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</si>
  <si>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</si>
  <si>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</si>
  <si>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</si>
  <si>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</si>
  <si>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</si>
  <si>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</si>
  <si>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</si>
  <si>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</si>
  <si>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</si>
  <si>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</si>
  <si>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</si>
  <si>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</si>
  <si>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</si>
  <si>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</si>
  <si>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</si>
  <si>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</si>
  <si>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</si>
  <si>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</si>
  <si>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</si>
  <si>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</si>
  <si>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</si>
  <si>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</si>
  <si>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</si>
  <si>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</si>
  <si>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</si>
  <si>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</si>
  <si>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</si>
  <si>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</si>
  <si>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</si>
  <si>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</si>
  <si>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</si>
  <si>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</si>
  <si>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</si>
  <si>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</si>
  <si>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</si>
  <si>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</si>
  <si>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</si>
  <si>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</si>
  <si>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</si>
  <si>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</si>
  <si>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</si>
  <si>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</si>
  <si>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</si>
  <si>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</si>
  <si>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</si>
  <si>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</si>
  <si>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</si>
  <si>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</si>
  <si>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</si>
  <si>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</si>
  <si>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</si>
  <si>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</si>
  <si>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</si>
  <si>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</si>
  <si>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</si>
  <si>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</si>
  <si>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</si>
  <si>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</si>
  <si>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</si>
  <si>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</si>
  <si>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</si>
  <si>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</si>
  <si>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</si>
  <si>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</si>
  <si>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</si>
  <si>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</si>
  <si>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</si>
  <si>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</si>
  <si>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</si>
  <si>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</si>
  <si>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</si>
  <si>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</si>
  <si>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</si>
  <si>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</si>
  <si>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</si>
  <si>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</si>
  <si>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</si>
  <si>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</si>
  <si>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</si>
  <si>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</si>
  <si>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</si>
  <si>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</si>
  <si>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</si>
  <si>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</si>
  <si>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</si>
  <si>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</si>
  <si>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</si>
  <si>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</si>
  <si>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</si>
  <si>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</si>
  <si>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</si>
  <si>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</si>
  <si>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</si>
  <si>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</si>
  <si>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</si>
  <si>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</si>
  <si>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</si>
  <si>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</si>
  <si>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</si>
  <si>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</si>
  <si>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</si>
  <si>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</si>
  <si>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</si>
  <si>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</si>
  <si>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</si>
  <si>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</si>
  <si>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</si>
  <si>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</si>
  <si>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</si>
  <si>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</si>
  <si>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</si>
  <si>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</si>
  <si>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</si>
  <si>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</si>
  <si>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</si>
  <si>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</si>
  <si>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</si>
  <si>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</si>
  <si>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</si>
  <si>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</si>
  <si>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</si>
  <si>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</si>
  <si>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</si>
  <si>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</si>
  <si>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</si>
  <si>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</si>
  <si>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</si>
  <si>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</si>
  <si>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</si>
  <si>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</si>
  <si>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</si>
  <si>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</si>
  <si>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</si>
  <si>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</si>
  <si>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</si>
  <si>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</si>
  <si>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</si>
  <si>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</si>
  <si>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</si>
  <si>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</si>
  <si>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</si>
  <si>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</si>
  <si>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</si>
  <si>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</si>
  <si>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</si>
  <si>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</si>
  <si>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</si>
  <si>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</si>
  <si>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</si>
  <si>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</si>
  <si>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</si>
  <si>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</si>
  <si>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</si>
  <si>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</si>
  <si>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</si>
  <si>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</si>
  <si>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</si>
  <si>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</si>
  <si>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</si>
  <si>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</si>
  <si>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</si>
  <si>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</si>
  <si>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</si>
  <si>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</si>
  <si>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</si>
  <si>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</si>
  <si>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</si>
  <si>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</si>
  <si>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</si>
  <si>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</si>
  <si>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</si>
  <si>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</si>
  <si>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</si>
  <si>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</si>
  <si>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</si>
  <si>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</si>
  <si>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</si>
  <si>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</si>
  <si>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</si>
  <si>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</si>
  <si>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</si>
  <si>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</si>
  <si>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</si>
  <si>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</si>
  <si>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</si>
  <si>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</si>
  <si>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</si>
  <si>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</si>
  <si>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</si>
  <si>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</si>
  <si>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</si>
  <si>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</si>
  <si>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</si>
  <si>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</si>
  <si>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</si>
  <si>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</si>
  <si>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</si>
  <si>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</si>
  <si>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</si>
  <si>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</si>
  <si>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</si>
  <si>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</si>
  <si>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</si>
  <si>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</si>
  <si>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</si>
  <si>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</si>
  <si>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</si>
  <si>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</si>
  <si>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</si>
  <si>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</si>
  <si>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</si>
  <si>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</si>
  <si>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</si>
  <si>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</si>
  <si>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</si>
  <si>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</si>
  <si>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</si>
  <si>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</si>
  <si>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</si>
  <si>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</si>
  <si>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</si>
  <si>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</si>
  <si>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</si>
  <si>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</si>
  <si>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</si>
  <si>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</si>
  <si>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</si>
  <si>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</si>
  <si>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</si>
  <si>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</si>
  <si>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</si>
  <si>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</si>
  <si>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</si>
  <si>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</si>
  <si>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</si>
  <si>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</si>
  <si>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</si>
  <si>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</si>
  <si>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</si>
  <si>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</si>
  <si>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</si>
  <si>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</si>
  <si>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</si>
  <si>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</si>
  <si>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</si>
  <si>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</si>
  <si>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</si>
  <si>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</si>
  <si>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</si>
  <si>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</si>
  <si>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</si>
  <si>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</si>
  <si>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</si>
  <si>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</si>
  <si>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</si>
  <si>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</si>
  <si>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</si>
  <si>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</si>
  <si>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</si>
  <si>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</si>
  <si>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</si>
  <si>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</si>
  <si>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</si>
  <si>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</si>
  <si>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</si>
  <si>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</si>
  <si>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</si>
  <si>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</si>
  <si>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</si>
  <si>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</si>
  <si>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</si>
  <si>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</si>
  <si>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</si>
  <si>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</si>
  <si>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</si>
  <si>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</si>
  <si>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</si>
  <si>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</si>
  <si>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</si>
  <si>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</si>
  <si>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</si>
  <si>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</si>
  <si>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</si>
  <si>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</si>
  <si>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</si>
  <si>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</si>
  <si>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</si>
  <si>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</si>
  <si>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</si>
  <si>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</si>
  <si>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</si>
  <si>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</si>
  <si>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</si>
  <si>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</si>
  <si>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</si>
  <si>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</si>
  <si>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</si>
  <si>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</si>
  <si>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</si>
  <si>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</si>
  <si>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</si>
  <si>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</si>
  <si>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</si>
  <si>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</si>
  <si>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</si>
  <si>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</si>
  <si>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</si>
  <si>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</si>
  <si>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</si>
  <si>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</si>
  <si>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</si>
  <si>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</si>
  <si>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</si>
  <si>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</si>
  <si>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</si>
  <si>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</si>
  <si>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</si>
  <si>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</si>
  <si>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</si>
  <si>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</si>
  <si>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</si>
  <si>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</si>
  <si>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</si>
  <si>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</si>
  <si>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</si>
  <si>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</si>
  <si>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</si>
  <si>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</si>
  <si>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</si>
  <si>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</si>
  <si>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</si>
  <si>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</si>
  <si>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</si>
  <si>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</si>
  <si>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</si>
  <si>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</si>
  <si>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</si>
  <si>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</si>
  <si>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</si>
  <si>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</si>
  <si>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</si>
  <si>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</si>
  <si>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</si>
  <si>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</si>
  <si>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</si>
  <si>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</si>
  <si>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</si>
  <si>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</si>
  <si>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</si>
  <si>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</si>
  <si>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</si>
  <si>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</si>
  <si>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</si>
  <si>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</si>
  <si>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</si>
  <si>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</si>
  <si>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</si>
  <si>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</si>
  <si>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</si>
  <si>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</si>
  <si>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</si>
  <si>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</si>
  <si>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</si>
  <si>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</si>
  <si>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</si>
  <si>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</si>
  <si>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</si>
  <si>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</si>
  <si>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</si>
  <si>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</si>
  <si>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</si>
  <si>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</si>
  <si>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</si>
  <si>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</si>
  <si>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</si>
  <si>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</si>
  <si>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</si>
  <si>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</si>
  <si>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</si>
  <si>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</si>
  <si>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</si>
  <si>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</si>
  <si>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</si>
  <si>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</si>
  <si>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</si>
  <si>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</si>
  <si>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</si>
  <si>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</si>
  <si>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</si>
  <si>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</si>
  <si>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</si>
  <si>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</si>
  <si>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</si>
  <si>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</si>
  <si>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</si>
  <si>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</si>
  <si>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</si>
  <si>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</si>
  <si>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</si>
  <si>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</si>
  <si>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</si>
  <si>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</si>
  <si>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</si>
  <si>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</si>
  <si>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</si>
  <si>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</si>
  <si>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</si>
  <si>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</si>
  <si>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</si>
  <si>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</si>
  <si>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</si>
  <si>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</si>
  <si>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</si>
  <si>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</si>
  <si>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</si>
  <si>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</si>
  <si>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</si>
  <si>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</si>
  <si>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</si>
  <si>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</si>
  <si>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</si>
  <si>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</si>
  <si>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</si>
  <si>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</si>
  <si>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</si>
  <si>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</si>
  <si>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</si>
  <si>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</si>
  <si>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</si>
  <si>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</si>
  <si>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</si>
  <si>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</si>
  <si>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</si>
  <si>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</si>
  <si>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</si>
  <si>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</si>
  <si>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</si>
  <si>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</si>
  <si>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</si>
  <si>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</si>
  <si>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</si>
  <si>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</si>
  <si>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</si>
  <si>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</si>
  <si>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</si>
  <si>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</si>
  <si>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</si>
  <si>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</si>
  <si>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</si>
  <si>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</si>
  <si>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</si>
  <si>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</si>
  <si>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</si>
  <si>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</si>
  <si>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</si>
  <si>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</si>
  <si>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</si>
  <si>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</si>
  <si>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</si>
  <si>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</si>
  <si>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</si>
  <si>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</si>
  <si>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</si>
  <si>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</si>
  <si>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</si>
  <si>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</si>
  <si>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</si>
  <si>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</si>
  <si>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</si>
  <si>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</si>
  <si>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</si>
  <si>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</si>
  <si>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</si>
  <si>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</si>
  <si>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</si>
  <si>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</si>
  <si>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</si>
  <si>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</si>
  <si>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</si>
  <si>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</si>
  <si>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</si>
  <si>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</si>
  <si>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</si>
  <si>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</si>
  <si>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</si>
  <si>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</si>
  <si>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</si>
  <si>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</si>
  <si>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</si>
  <si>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</si>
  <si>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</si>
  <si>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</si>
  <si>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</si>
  <si>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</si>
  <si>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</si>
  <si>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</si>
  <si>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</si>
  <si>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</si>
  <si>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</si>
  <si>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</si>
  <si>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</si>
  <si>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</si>
  <si>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</si>
  <si>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</si>
  <si>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</si>
  <si>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</si>
  <si>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</si>
  <si>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</si>
  <si>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</si>
  <si>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</si>
  <si>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</si>
  <si>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</si>
  <si>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</si>
  <si>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</si>
  <si>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</si>
  <si>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</si>
  <si>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</si>
  <si>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</si>
  <si>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</si>
  <si>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</si>
  <si>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</si>
  <si>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</si>
  <si>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</si>
  <si>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</si>
  <si>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</si>
  <si>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</si>
  <si>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</si>
  <si>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</si>
  <si>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</si>
  <si>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</si>
  <si>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</si>
  <si>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</si>
  <si>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</si>
  <si>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</si>
  <si>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</si>
  <si>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</si>
  <si>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</si>
  <si>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</si>
  <si>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</si>
  <si>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</si>
  <si>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</si>
  <si>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</si>
  <si>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</si>
  <si>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</si>
  <si>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</si>
  <si>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</si>
  <si>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</si>
  <si>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</si>
  <si>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</si>
  <si>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</si>
  <si>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</si>
  <si>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</si>
  <si>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</si>
  <si>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</si>
  <si>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</si>
  <si>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</si>
  <si>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</si>
  <si>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</si>
  <si>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</si>
  <si>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</si>
  <si>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</si>
  <si>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</si>
  <si>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</si>
  <si>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</si>
  <si>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</si>
  <si>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</si>
  <si>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</si>
  <si>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</si>
  <si>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</si>
  <si>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</si>
  <si>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</si>
  <si>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</si>
  <si>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</si>
  <si>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</si>
  <si>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</si>
  <si>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</si>
  <si>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</si>
  <si>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</si>
  <si>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</si>
  <si>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</si>
  <si>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</si>
  <si>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</si>
  <si>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</si>
  <si>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</si>
  <si>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</si>
  <si>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</si>
  <si>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</si>
  <si>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</si>
  <si>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</si>
  <si>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</si>
  <si>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</si>
  <si>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</si>
  <si>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</si>
  <si>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</si>
  <si>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</si>
  <si>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</si>
  <si>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</si>
  <si>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</si>
  <si>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</si>
  <si>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</si>
  <si>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</si>
  <si>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</si>
  <si>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</si>
  <si>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</si>
  <si>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</si>
  <si>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</si>
  <si>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</si>
  <si>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</si>
  <si>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</si>
  <si>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</si>
  <si>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</si>
  <si>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</si>
  <si>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</si>
  <si>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</si>
  <si>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</si>
  <si>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</si>
  <si>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</si>
  <si>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</si>
  <si>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</si>
  <si>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</si>
  <si>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</si>
  <si>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</si>
  <si>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</si>
  <si>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</si>
  <si>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</si>
  <si>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</si>
  <si>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</si>
  <si>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</si>
  <si>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</si>
  <si>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</si>
  <si>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</si>
  <si>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</si>
  <si>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</si>
  <si>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</si>
  <si>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</si>
  <si>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</si>
  <si>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</si>
  <si>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</si>
  <si>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</si>
  <si>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</si>
  <si>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</si>
  <si>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</si>
  <si>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</si>
  <si>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</si>
  <si>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</si>
  <si>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</si>
  <si>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</si>
  <si>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</si>
  <si>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</si>
  <si>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</si>
  <si>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</si>
  <si>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</si>
  <si>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</si>
  <si>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</si>
  <si>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</si>
  <si>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</si>
  <si>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</si>
  <si>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</si>
  <si>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</si>
  <si>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</si>
  <si>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</si>
  <si>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</si>
  <si>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</si>
  <si>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</si>
  <si>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</si>
  <si>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</si>
  <si>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</si>
  <si>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</si>
  <si>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</si>
  <si>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</si>
  <si>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</si>
  <si>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</si>
  <si>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</si>
  <si>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</si>
  <si>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</si>
  <si>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</si>
  <si>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</si>
  <si>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</si>
  <si>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</si>
  <si>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</si>
  <si>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</si>
  <si>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</si>
  <si>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</si>
  <si>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</si>
  <si>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</si>
  <si>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</si>
  <si>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</si>
  <si>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</si>
  <si>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</si>
  <si>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</si>
  <si>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</si>
  <si>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</si>
  <si>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</si>
  <si>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</si>
  <si>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</si>
  <si>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</si>
  <si>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</si>
  <si>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</si>
  <si>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</si>
  <si>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</si>
  <si>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</si>
  <si>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</si>
  <si>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</si>
  <si>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</si>
  <si>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</si>
  <si>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</si>
  <si>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</si>
  <si>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</si>
  <si>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</si>
  <si>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</si>
  <si>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</si>
  <si>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</si>
  <si>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</si>
  <si>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</si>
  <si>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</si>
  <si>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</si>
  <si>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</si>
  <si>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</si>
  <si>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</si>
  <si>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</si>
  <si>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</si>
  <si>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</si>
  <si>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</si>
  <si>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</si>
  <si>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</si>
  <si>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</si>
  <si>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</si>
  <si>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</si>
  <si>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</si>
  <si>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</si>
  <si>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</si>
  <si>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</si>
  <si>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</si>
  <si>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</si>
  <si>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</si>
  <si>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</si>
  <si>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</si>
  <si>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</si>
  <si>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</si>
  <si>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</si>
  <si>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</si>
  <si>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</si>
  <si>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</si>
  <si>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</si>
  <si>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</si>
  <si>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</si>
  <si>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</si>
  <si>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</si>
  <si>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</si>
  <si>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</si>
  <si>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</si>
  <si>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</si>
  <si>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</si>
  <si>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</si>
  <si>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</si>
  <si>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</si>
  <si>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</si>
  <si>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</si>
  <si>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</si>
  <si>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</si>
  <si>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</si>
  <si>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</si>
  <si>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</si>
  <si>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</si>
  <si>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</si>
  <si>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</si>
  <si>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</si>
  <si>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</si>
  <si>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</si>
  <si>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</si>
  <si>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</si>
  <si>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</si>
  <si>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</si>
  <si>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</si>
  <si>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</si>
  <si>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</si>
  <si>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</si>
  <si>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</si>
  <si>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</si>
  <si>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</si>
  <si>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</si>
  <si>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</si>
  <si>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</si>
  <si>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</si>
  <si>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</si>
  <si>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</si>
  <si>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</si>
  <si>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</si>
  <si>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</si>
  <si>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</si>
  <si>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</si>
  <si>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</si>
  <si>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</si>
  <si>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</si>
  <si>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</si>
  <si>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</si>
  <si>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</si>
  <si>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</si>
  <si>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</si>
  <si>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</si>
  <si>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</si>
  <si>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</si>
  <si>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</si>
  <si>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</si>
  <si>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</si>
  <si>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</si>
  <si>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</si>
  <si>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</si>
  <si>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</si>
  <si>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</si>
  <si>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</si>
  <si>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</si>
  <si>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</si>
  <si>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</si>
  <si>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</si>
  <si>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</si>
  <si>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</si>
  <si>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</si>
  <si>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</si>
  <si>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</si>
  <si>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</si>
  <si>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</si>
  <si>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</si>
  <si>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</si>
  <si>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</si>
  <si>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</si>
  <si>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</si>
  <si>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</si>
  <si>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</si>
  <si>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</si>
  <si>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</si>
  <si>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</si>
  <si>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</si>
  <si>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</si>
  <si>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</si>
  <si>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</si>
  <si>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</si>
  <si>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</si>
  <si>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</si>
  <si>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</si>
  <si>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</si>
  <si>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</si>
  <si>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</si>
  <si>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</si>
  <si>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</si>
  <si>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</si>
  <si>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</si>
  <si>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</si>
  <si>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</si>
  <si>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</si>
  <si>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</si>
  <si>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</si>
  <si>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</si>
  <si>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</si>
  <si>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</si>
  <si>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</si>
  <si>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</si>
  <si>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</si>
  <si>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</si>
  <si>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</si>
  <si>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</si>
  <si>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</si>
  <si>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</si>
  <si>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</si>
  <si>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</si>
  <si>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</si>
  <si>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</si>
  <si>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</si>
  <si>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</si>
  <si>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</si>
  <si>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</si>
  <si>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</si>
  <si>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</si>
  <si>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</si>
  <si>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</si>
  <si>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</si>
  <si>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</si>
  <si>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</si>
  <si>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</si>
  <si>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</si>
  <si>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</si>
  <si>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</si>
  <si>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</si>
  <si>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</si>
  <si>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</si>
  <si>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</si>
  <si>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</si>
  <si>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</si>
  <si>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</si>
  <si>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</si>
  <si>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</si>
  <si>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</si>
  <si>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</si>
  <si>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</si>
  <si>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</si>
  <si>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</si>
  <si>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</si>
  <si>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</si>
  <si>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</si>
  <si>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</si>
  <si>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</si>
  <si>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</si>
  <si>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</si>
  <si>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</si>
  <si>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</si>
  <si>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</si>
  <si>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</si>
  <si>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</si>
  <si>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</si>
  <si>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</si>
  <si>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</si>
  <si>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</si>
  <si>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</si>
  <si>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</si>
  <si>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</si>
  <si>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</si>
  <si>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</si>
  <si>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</si>
  <si>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</si>
  <si>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</si>
  <si>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</si>
  <si>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</si>
  <si>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</si>
  <si>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</si>
  <si>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</si>
  <si>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</si>
  <si>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</si>
  <si>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</si>
  <si>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</si>
  <si>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</si>
  <si>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</si>
  <si>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</si>
  <si>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</si>
  <si>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</si>
  <si>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</si>
  <si>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</si>
  <si>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</si>
  <si>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</si>
  <si>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</si>
  <si>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</si>
  <si>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</si>
  <si>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</si>
  <si>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</si>
  <si>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</si>
  <si>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</si>
  <si>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</si>
  <si>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</si>
  <si>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</si>
  <si>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</si>
  <si>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</si>
  <si>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</si>
  <si>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</si>
  <si>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</si>
  <si>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</si>
  <si>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</si>
  <si>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</si>
  <si>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</si>
  <si>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</si>
  <si>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</si>
  <si>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</si>
  <si>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</si>
  <si>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</si>
  <si>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</si>
  <si>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</si>
  <si>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</si>
  <si>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</si>
  <si>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</si>
  <si>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</si>
  <si>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</si>
  <si>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</si>
  <si>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</si>
  <si>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</si>
  <si>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</si>
  <si>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</si>
  <si>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</si>
  <si>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</si>
  <si>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</si>
  <si>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</si>
  <si>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</si>
  <si>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</si>
  <si>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</si>
  <si>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</si>
  <si>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</si>
  <si>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</si>
  <si>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</si>
  <si>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</si>
  <si>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</si>
  <si>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</si>
  <si>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</si>
  <si>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</si>
  <si>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</si>
  <si>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</si>
  <si>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</si>
  <si>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</si>
  <si>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</si>
  <si>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</si>
  <si>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</si>
  <si>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</si>
  <si>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</si>
  <si>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</si>
  <si>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</si>
  <si>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</si>
  <si>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</si>
  <si>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</si>
  <si>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</si>
  <si>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</si>
  <si>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</si>
  <si>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</si>
  <si>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</si>
  <si>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</si>
  <si>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</si>
  <si>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</si>
  <si>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</si>
  <si>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</si>
  <si>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</si>
  <si>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</si>
  <si>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</si>
  <si>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</si>
  <si>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</si>
  <si>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</si>
  <si>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</si>
  <si>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</si>
  <si>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</si>
  <si>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</si>
  <si>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</si>
  <si>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</si>
  <si>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</si>
  <si>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</si>
  <si>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</si>
  <si>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</si>
  <si>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</si>
  <si>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</si>
  <si>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</si>
  <si>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</si>
  <si>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</si>
  <si>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</si>
  <si>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</si>
  <si>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</si>
  <si>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</si>
  <si>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</si>
  <si>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</si>
  <si>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</si>
  <si>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</si>
  <si>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</si>
  <si>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</si>
  <si>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</si>
  <si>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</si>
  <si>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</si>
  <si>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</si>
  <si>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</si>
  <si>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</si>
  <si>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</si>
  <si>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</si>
  <si>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</si>
  <si>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</si>
  <si>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</si>
  <si>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</si>
  <si>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</si>
  <si>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</si>
  <si>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</si>
  <si>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</si>
  <si>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</si>
  <si>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</si>
  <si>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</si>
  <si>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</si>
  <si>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</si>
  <si>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</si>
  <si>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</si>
  <si>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</si>
  <si>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</si>
  <si>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</si>
  <si>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</si>
  <si>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</si>
  <si>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</si>
  <si>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</si>
  <si>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</si>
  <si>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</si>
  <si>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</si>
  <si>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</si>
  <si>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</si>
  <si>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</si>
  <si>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</si>
  <si>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</si>
  <si>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</si>
  <si>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</si>
  <si>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</si>
  <si>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</si>
  <si>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</si>
  <si>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</si>
  <si>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</si>
  <si>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</si>
  <si>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</si>
  <si>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</si>
  <si>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</si>
  <si>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</si>
  <si>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</si>
  <si>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</si>
  <si>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</si>
  <si>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</si>
  <si>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</si>
  <si>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</si>
  <si>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</si>
  <si>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</si>
  <si>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</si>
  <si>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</si>
  <si>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</si>
  <si>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</si>
  <si>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</si>
  <si>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</si>
  <si>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</si>
  <si>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</si>
  <si>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</si>
  <si>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</si>
  <si>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</si>
  <si>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</si>
  <si>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</si>
  <si>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</si>
  <si>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</si>
  <si>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</si>
  <si>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</si>
  <si>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</si>
  <si>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</si>
  <si>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</si>
  <si>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</si>
  <si>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</si>
  <si>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</si>
  <si>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</si>
  <si>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</si>
  <si>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</si>
  <si>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</si>
  <si>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</si>
  <si>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</si>
  <si>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</si>
  <si>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</si>
  <si>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</si>
  <si>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</si>
  <si>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</si>
  <si>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</si>
  <si>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</si>
  <si>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</si>
  <si>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</si>
  <si>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</si>
  <si>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</si>
  <si>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</si>
  <si>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</si>
  <si>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</si>
  <si>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</si>
  <si>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</si>
  <si>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</si>
  <si>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</si>
  <si>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</si>
  <si>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</si>
  <si>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</si>
  <si>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</si>
  <si>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</si>
  <si>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</si>
  <si>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</si>
  <si>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</si>
  <si>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</si>
  <si>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</si>
  <si>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</si>
  <si>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</si>
  <si>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</si>
  <si>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</si>
  <si>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</si>
  <si>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</si>
  <si>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</si>
  <si>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</si>
  <si>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</si>
  <si>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</si>
  <si>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</si>
  <si>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</si>
  <si>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</si>
  <si>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</si>
  <si>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</si>
  <si>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</si>
  <si>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</si>
  <si>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</si>
  <si>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</si>
  <si>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</si>
  <si>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</si>
  <si>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</si>
  <si>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</si>
  <si>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</si>
  <si>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</si>
  <si>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</si>
  <si>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</si>
  <si>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</si>
  <si>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</si>
  <si>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</si>
  <si>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</si>
  <si>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</si>
  <si>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</si>
  <si>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</si>
  <si>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</si>
  <si>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</si>
  <si>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</si>
  <si>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</si>
  <si>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</si>
  <si>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</si>
  <si>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</si>
  <si>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</si>
  <si>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</si>
  <si>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</si>
  <si>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</si>
  <si>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</si>
  <si>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</si>
  <si>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</si>
  <si>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</si>
  <si>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</si>
  <si>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</si>
  <si>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</si>
  <si>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</si>
  <si>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</si>
  <si>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</si>
  <si>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</si>
  <si>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</si>
  <si>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</si>
  <si>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</si>
  <si>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</si>
  <si>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</si>
  <si>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</si>
  <si>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</si>
  <si>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</si>
  <si>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</si>
  <si>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</si>
  <si>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</si>
  <si>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</si>
  <si>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</si>
  <si>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</si>
  <si>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</si>
  <si>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</si>
  <si>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</si>
  <si>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</si>
  <si>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</si>
  <si>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</si>
  <si>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</si>
  <si>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</si>
  <si>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</si>
  <si>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</si>
  <si>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</si>
  <si>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</si>
  <si>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</si>
  <si>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</si>
  <si>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</si>
  <si>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</si>
  <si>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</si>
  <si>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</si>
  <si>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</si>
  <si>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</si>
  <si>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</si>
  <si>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</si>
  <si>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</si>
  <si>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</si>
  <si>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</si>
  <si>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</si>
  <si>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</si>
  <si>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</si>
  <si>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</si>
  <si>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</si>
  <si>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</si>
  <si>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</si>
  <si>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</si>
  <si>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</si>
  <si>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</si>
  <si>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</si>
  <si>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</si>
  <si>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</si>
  <si>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</si>
  <si>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</si>
  <si>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</si>
  <si>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</si>
  <si>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</si>
  <si>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</si>
  <si>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</si>
  <si>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</si>
  <si>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</si>
  <si>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</si>
  <si>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</si>
  <si>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</si>
  <si>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</si>
  <si>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</si>
  <si>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</si>
  <si>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</si>
  <si>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</si>
  <si>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</si>
  <si>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</si>
  <si>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</si>
  <si>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</si>
  <si>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</si>
  <si>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</si>
  <si>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</si>
  <si>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</si>
  <si>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</si>
  <si>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</si>
  <si>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</si>
  <si>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</si>
  <si>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</si>
  <si>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</si>
  <si>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</si>
  <si>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</si>
  <si>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</si>
  <si>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</si>
  <si>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</si>
  <si>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</si>
  <si>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</si>
  <si>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</si>
  <si>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</si>
  <si>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</si>
  <si>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</si>
  <si>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</si>
  <si>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</si>
  <si>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</si>
  <si>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</si>
  <si>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</si>
  <si>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</si>
  <si>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</si>
  <si>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</si>
  <si>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</si>
  <si>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</si>
  <si>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</si>
  <si>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</si>
  <si>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</si>
  <si>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</si>
  <si>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</si>
  <si>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</si>
  <si>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</si>
  <si>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</si>
  <si>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</si>
  <si>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</si>
  <si>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</si>
  <si>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</si>
  <si>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</si>
  <si>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</si>
  <si>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</si>
  <si>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</si>
  <si>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</si>
  <si>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</si>
  <si>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</si>
  <si>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</si>
  <si>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</si>
  <si>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</si>
  <si>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</si>
  <si>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</si>
  <si>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</si>
  <si>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</si>
  <si>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</si>
  <si>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</si>
  <si>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</si>
  <si>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</si>
  <si>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</si>
  <si>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</si>
  <si>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</si>
  <si>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</si>
  <si>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</si>
  <si>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</si>
  <si>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</si>
  <si>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</si>
  <si>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</si>
  <si>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</si>
  <si>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</si>
  <si>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</si>
  <si>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</si>
  <si>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</si>
  <si>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</si>
  <si>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</si>
  <si>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</si>
  <si>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</si>
  <si>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</si>
  <si>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</si>
  <si>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</si>
  <si>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</si>
  <si>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</si>
  <si>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</si>
  <si>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</si>
  <si>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</si>
  <si>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</si>
  <si>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</si>
  <si>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</si>
  <si>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</si>
  <si>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</si>
  <si>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</si>
  <si>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</si>
  <si>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</si>
  <si>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</si>
  <si>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</si>
  <si>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</si>
  <si>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</si>
  <si>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</si>
  <si>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</si>
  <si>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</si>
  <si>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</si>
  <si>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</si>
  <si>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</si>
  <si>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</si>
  <si>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</si>
  <si>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</si>
  <si>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</si>
  <si>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</si>
  <si>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</si>
  <si>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</si>
  <si>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</si>
  <si>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</si>
  <si>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</si>
  <si>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</si>
  <si>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</si>
  <si>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</si>
  <si>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</si>
  <si>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</si>
  <si>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</si>
  <si>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</si>
  <si>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</si>
  <si>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</si>
  <si>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</si>
  <si>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</si>
  <si>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</si>
  <si>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</si>
  <si>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</si>
  <si>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</si>
  <si>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</si>
  <si>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</si>
  <si>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</si>
  <si>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</si>
  <si>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</si>
  <si>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</si>
  <si>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</si>
  <si>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</si>
  <si>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</si>
  <si>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</si>
  <si>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</si>
  <si>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</si>
  <si>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</si>
  <si>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</si>
  <si>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</si>
  <si>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</si>
  <si>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</si>
  <si>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</si>
  <si>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</si>
  <si>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</si>
  <si>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</si>
  <si>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</si>
  <si>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</si>
  <si>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</si>
  <si>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</si>
  <si>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</si>
  <si>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</si>
  <si>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</si>
  <si>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</si>
  <si>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</si>
  <si>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</si>
  <si>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</si>
  <si>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</si>
  <si>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</si>
  <si>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</si>
  <si>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</si>
  <si>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</si>
  <si>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</si>
  <si>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</si>
  <si>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</si>
  <si>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</si>
  <si>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</si>
  <si>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</si>
  <si>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</si>
  <si>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</si>
  <si>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</si>
  <si>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</si>
  <si>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</si>
  <si>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</si>
  <si>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</si>
  <si>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</si>
  <si>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</si>
  <si>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</si>
  <si>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</si>
  <si>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</si>
  <si>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</si>
  <si>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</si>
  <si>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</si>
  <si>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</si>
  <si>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</si>
  <si>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</si>
  <si>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</si>
  <si>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</si>
  <si>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</si>
  <si>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</si>
  <si>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</si>
  <si>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</si>
  <si>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</si>
  <si>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</si>
  <si>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</si>
  <si>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</si>
  <si>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</si>
  <si>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</si>
  <si>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</si>
  <si>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</si>
  <si>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</si>
  <si>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</si>
  <si>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</si>
  <si>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</si>
  <si>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</si>
  <si>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</si>
  <si>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</si>
  <si>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</si>
  <si>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</si>
  <si>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</si>
  <si>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</si>
  <si>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</si>
  <si>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</si>
  <si>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</si>
  <si>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</si>
  <si>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</si>
  <si>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</si>
  <si>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</si>
  <si>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</si>
  <si>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</si>
  <si>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</si>
  <si>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</si>
  <si>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</si>
  <si>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</si>
  <si>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</si>
  <si>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</si>
  <si>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</si>
  <si>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</si>
  <si>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</si>
  <si>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</si>
  <si>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</si>
  <si>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</si>
  <si>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</si>
  <si>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</si>
  <si>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ETA 25 km</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</si>
  <si>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</si>
  <si>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</si>
  <si>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</si>
  <si>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</si>
  <si>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</si>
  <si>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</si>
  <si>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</si>
  <si>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</si>
  <si>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</si>
  <si>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</si>
  <si>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</si>
  <si>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</si>
  <si>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</si>
  <si>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</si>
  <si>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</si>
  <si>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45 min </t>
  </si>
  <si>
    <t>PCM-20251130-00000927</t>
  </si>
  <si>
    <t>Sceco NA and sceco team replacing main transformer, roads closed and sceco meter not accessible by car, site located in main road and can't connect PG</t>
  </si>
  <si>
    <t>TT-20251129-01785</t>
  </si>
  <si>
    <t>Site located inside Aramco compound, Team checking for access arrangement</t>
  </si>
  <si>
    <t>PCM-20251130-00000807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</si>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</sst>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328.63886550925963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45991.587291435186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45991.587291435186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45991.587291435186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45991.587291435186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45991.587291435186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45991.587291435186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45991.587291435186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45991.587291435186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45991.587291435186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45991.587291435186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45991.587291435186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45991.587291435186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45991.587291435186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45991.587291435186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45991.587291435186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45991.587291435186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45991.587291435186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45991.587291435186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45991.587291435186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45991.587291435186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45991.587291435186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45991.587291435186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45991.587291435186</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45991.587291435186</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45991.587291435186</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45991.587291435186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45991.587291435186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45991.587291435186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45991.587291435186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45991.587291435186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45991.587291435186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45991.587291435186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45991.587291435186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45991.587291435186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45991.587291435186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45991.587291435186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45991.587291435186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45991.587291435186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45991.587291435186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45991.587291435186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45991.587291435186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45991.587291435186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45991.587291435186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45991.587291435186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45991.587291435186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45991.587291435186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45991.587291435186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45991.587291435186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45991.587291435186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45991.587291435186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45991.587291435186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45991.587291435186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45991.587291435186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45991.587291435186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45991.587291435186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45991.587291435186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45991.587291435186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45991.587291435186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45991.587291435186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45991.587291435186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45991.587291435186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45991.587291435186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45991.587291435186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45991.587291435186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45991.587291435186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45991.587291435186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45991.587291435186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45991.587291435186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45991.587291435186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45991.587291435186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45991.587291435186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45991.587291435186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45991.587291435186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45991.587291435186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45991.587291435186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45991.587291435186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45991.587291435186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45991.587291435186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45991.587291435186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45991.587291435186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45991.587291435186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45991.587291435186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45991.587291435186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45991.587291435186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45991.587291435186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45991.587291435186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45991.587291435186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45991.587291435186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45991.587291435186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45991.587291435186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45991.587291435186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45991.587291435186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45991.587291435186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45991.587291435186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45991.587291435186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45991.587291435186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45991.587291435186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45991.587291435186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45991.587291435186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45991.587291435186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45991.587291435186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45991.587291435186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45991.587291435186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45991.587291435186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45991.587291435186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45991.587291435186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45991.587291435186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45991.587291435186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45991.587291435186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45991.587291435186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45991.587291435186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45991.587291435186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45991.587291435186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45991.587291435186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45991.587291435186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45991.587291435186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45991.587291435186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45991.587291435186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45991.587291435186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45991.587291435186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45991.587291435186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45991.587291435186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45991.587291435186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45991.587291435186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45991.587291435186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45991.587291435186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45991.587291435186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45991.587291435186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45991.587291435186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45991.587291435186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45991.587291435186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45991.587291435186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45991.587291435186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45991.587291435186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45991.587291435186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45991.587291435186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45991.587291435186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45991.587291435186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45991.587291435186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45991.587291435186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45991.587291435186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45991.587291435186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45991.587291435186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45991.587291435186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45991.587291435186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45991.587291435186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45991.587291435186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45991.587291435186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45991.587291435186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45991.587291435186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45991.587291435186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45991.587291435186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45991.587291435186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45991.587291435186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45991.587291435186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45991.587291435186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45991.587291435186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45991.587291435186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45991.587291435186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45991.587291435186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45991.587291435186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45991.587291435186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45991.587291435186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45991.587291435186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45991.587291435186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45991.587291435186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45991.587291435186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45991.587291435186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45991.587291435186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45991.587291435186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45991.587291435186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45991.587291435186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45991.587291435186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45991.587291435186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45991.587291435186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45991.587291435186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45991.587291435186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45991.587291435186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45991.587291435186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45991.587291435186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45991.587291435186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45991.587291435186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45991.587291435186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45991.587291435186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45991.587291435186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45991.587291435186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45991.587291435186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45991.587291435186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45991.587291435186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45991.587291435186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45991.587291435186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45991.587291435186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45991.587291435186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45991.587291435186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45991.587291435186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45991.587291435186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45991.587291435186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45991.587291435186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45991.587291435186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45991.587291435186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45991.587291435186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45991.587291435186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45991.587291435186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45991.587291435186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45991.587291435186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45991.587291435186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45991.587291435186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45991.587291435186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45991.587291435186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45991.587291435186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45991.587291435186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45991.587291435186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45991.587291435186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45991.587291435186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45991.587291435186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45991.587291435186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45991.587291435186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45991.587291435186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45991.587291435186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45991.587291435186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45991.587291435186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45991.587291435186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45991.587291435186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45991.587291435186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45991.587291435186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45991.587291435186</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45991.587291435186</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45991.587291435186</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45991.587291435186</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166.5874534722243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7.1998724537043017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19114</v>
      </c>
      <c r="E5" s="99"/>
      <c r="F5" s="100"/>
      <c r="G5" s="101">
        <f ca="1">IFERROR(NOW()-F5,"-")</f>
        <v>45991.587291435186</v>
      </c>
      <c r="H5" s="100">
        <v>45991.555902777778</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45991.587291435186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45991.587291435186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45991.587291435186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45991.587291435186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45991.587291435186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45991.587291435186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45991.587291435186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45991.587291435186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45991.587291435186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45991.587291435186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45991.587291435186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45991.587291435186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45991.587291435186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45991.587291435186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45991.587291435186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45991.587291435186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45991.587291435186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45991.587291435186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45991.587291435186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45991.587291435186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45991.587291435186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45991.587291435186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45991.587291435186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45991.587291435186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45991.587291435186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45991.587291435186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45991.587291435186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45991.587291435186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45991.587291435186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45991.587291435186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45991.587291435186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45991.587291435186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45991.587291435186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45991.587291435186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45991.587291435186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45991.587291435186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45991.587291435186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45991.587291435186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45991.587291435186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45991.587291435186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45991.587291435186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45991.587291435186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45991.587291435186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45991.587291435186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45991.587291435186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45991.587291435186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45991.587291435186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45991.587291435186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45991.587291435186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45991.587291435186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45991.587291435186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45991.587291435186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45991.587291435186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45991.587291435186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45991.587291435186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45991.587291435186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45991.587291435186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45991.587291435186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45991.587291435186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45991.587291435186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45991.587291435186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45991.587291435186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45991.587291435186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45991.587291435186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45991.587291435186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45991.587291435186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45991.587291435186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45991.587291435186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45991.587291435186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45991.587291435186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45991.587291435186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45991.587291435186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45991.587291435186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45991.587291435186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45991.587291435186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45991.587291435186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45991.587291435186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45991.587291435186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45991.587291435186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45991.587291435186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45991.587291435186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45991.587291435186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45991.587291435186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45991.587291435186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45991.587291435186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45991.587291435186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45991.587291435186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45991.587291435186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45991.587291435186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45991.587291435186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45991.587291435186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45991.587291435186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45991.587291435186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45991.587291435186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45991.587291435186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45991.587291435186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45991.587291435186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45991.587291435186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45991.587291435186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45991.587291435186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45991.587291435186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45991.587291435186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45991.587291435186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45991.587291435186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45991.587291435186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45991.587291435186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45991.587291435186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45991.587291435186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45991.587291435186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45991.587291435186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45991.587291435186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45991.587291435186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45991.587291435186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45991.587291435186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45991.587291435186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45991.587291435186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45991.587291435186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45991.587291435186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45991.587291435186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45991.587291435186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45991.587291435186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45991.587291435186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45991.587291435186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45991.587291435186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45991.587291435186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45991.587291435186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45991.587291435186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45991.587291435186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45991.587291435186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45991.587291435186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45991.587291435186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45991.587291435186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45991.587291435186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45991.587291435186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45991.587291435186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45991.587291435186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45991.587291435186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45991.587291435186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45991.587291435186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45991.587291435186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45991.587291435186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45991.587291435186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45991.587291435186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45991.587291435186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45991.587291435186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45991.587291435186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45991.587291435186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45991.587291435186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45991.587291435186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45991.587291435186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45991.587291435186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45991.587291435186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45991.587291435186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45991.587291435186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45991.587291435186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45991.587291435186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45991.587291435186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45991.587291435186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45991.587291435186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45991.587291435186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45991.587291435186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45991.587291435186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45991.587291435186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45991.587291435186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45991.587291435186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45991.587291435186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45991.587291435186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45991.587291435186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45991.587291435186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45991.587291435186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45991.587291435186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45991.587291435186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45991.587291435186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45991.587291435186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45991.587291435186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45991.587291435186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45991.587291435186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45991.587291435186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45991.587291435186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45991.587291435186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45991.587291435186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45991.587291435186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45991.587291435186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45991.587291435186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45991.587291435186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45991.587291435186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45991.587291435186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45991.587291435186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45991.587291435186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45991.587291435186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45991.587291435186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45991.587291435186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45991.587291435186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45991.587291435186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45991.587291435186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45991.587291435186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45991.587291435186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45991.587291435186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45991.587291435186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45991.587291435186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45991.587291435186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45991.587291435186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45991.587291435186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45991.587291435186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45991.587291435186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45991.587291435186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45991.587291435186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45991.587291435186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45991.587291435186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45991.587291435186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45991.587291435186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45991.587291435186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45991.587291435186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45991.587291435186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45991.587291435186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45991.587291435186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45991.587291435186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45991.587291435186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45991.587291435186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45991.587291435186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45991.587291435186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45991.587291435186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45991.587291435186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45991.587291435186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45991.587291435186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45991.587291435186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45991.587291435186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45991.587291435186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45991.587291435186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45991.587291435186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45991.587291435186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45991.587291435186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45991.587291435186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45991.587291435186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45991.587291435186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45991.587291435186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45991.587291435186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45991.587291435186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45991.587291435186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45991.587291435186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45991.587291435186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45991.587291435186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45991.587291435186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45991.587291435186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45991.587291435186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45991.587291435186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45991.587291435186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45991.587291435186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45991.587291435186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45991.587291435186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45991.587291435186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45991.587291435186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45991.587291435186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45991.587291435186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45991.587291435186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45991.587291435186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45991.587291435186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45991.587291435186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45991.587291435186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45991.587291435186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45991.587291435186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45991.587291435186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45991.587291435186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45991.587291435186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45991.587291435186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45991.587291435186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45991.587291435186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45991.587291435186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45991.587291435186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45991.587291435186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45991.587291435186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45991.587291435186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45991.587291435186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45991.587291435186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45991.587291435186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45991.587291435186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45991.587291435186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45991.587291435186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45991.587291435186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45991.587291435186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45991.587291435186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45991.587291435186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45991.587291435186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45991.587291435186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45991.587291435186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45991.587291435186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45991.587291435186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45991.587291435186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45991.587291435186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45991.587291435186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45991.587291435186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45991.587291435186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45991.587291435186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45991.587291435186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45991.587291435186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45991.587291435186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45991.587291435186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45991.587291435186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45991.587291435186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45991.587291435186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45991.587291435186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45991.587291435186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45991.587291435186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45991.587291435186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45991.587291435186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45991.587291435186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45991.587291435186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45991.587291435186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45991.587291435186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45991.587291435186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45991.587291435186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45991.587291435186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45991.587291435186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45991.587291435186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45991.587291435186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45991.587291435186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45991.587291435186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45991.587291435186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45991.587291435186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45991.587291435186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45991.587291435186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45991.587291435186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45991.587291435186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45991.587291435186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45991.587291435186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45991.587291435186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45991.587291435186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45991.587291435186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45991.587291435186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45991.587291435186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45991.587291435186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45991.587291435186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45991.587291435186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45991.587291435186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45991.587291435186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45991.587291435186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45991.587291435186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45991.587291435186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45991.587291435186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45991.587291435186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45991.587291435186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45991.587291435186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45991.587291435186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45991.587291435186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45991.587291435186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45991.587291435186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45991.587291435186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45991.587291435186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45991.587291435186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45991.587291435186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45991.587291435186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45991.587291435186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45991.587291435186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45991.587291435186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45991.587291435186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45991.587291435186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45991.587291435186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45991.587291435186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45991.587291435186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45991.587291435186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45991.587291435186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45991.587291435186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45991.587291435186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45991.587291435186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45991.587291435186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45991.587291435186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45991.587291435186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45991.587291435186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45991.587291435186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45991.587291435186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45991.587291435186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45991.587291435186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45991.587291435186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45991.587291435186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45991.587291435186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45991.587291435186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45991.587291435186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45991.587291435186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45991.587291435186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45991.587291435186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45991.587291435186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45991.587291435186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45991.587291435186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45991.587291435186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45991.587291435186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45991.587291435186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45991.587291435186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45991.587291435186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45991.587291435186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45991.587291435186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45991.587291435186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45991.587291435186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45991.587291435186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45991.587291435186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45991.587291435186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45991.587291435186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45991.587291435186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45991.587291435186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45991.587291435186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45991.587291435186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45991.587291435186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45991.587291435186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45991.587291435186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45991.587291435186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45991.587291435186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45991.587291435186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45991.587291435186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45991.587291435186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45991.587291435186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45991.587291435186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45991.587291435186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45991.587291435186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45991.587291435186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45991.587291435186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45991.587291435186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45991.587291435186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45991.587291435186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45991.587291435186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45991.587291435186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45991.587291435186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45991.587291435186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45991.587291435186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45991.587291435186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45991.587291435186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45991.587291435186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45991.587291435186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45991.587291435186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45991.587291435186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45991.587291435186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45991.587291435186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45991.587291435186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45991.587291435186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45991.587291435186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45991.587291435186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45991.587291435186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45991.587291435186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45991.587291435186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45991.587291435186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45991.587291435186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45991.587291435186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45991.587291435186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45991.587291435186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45991.587291435186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45991.587291435186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45991.587291435186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45991.587291435186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45991.587291435186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45991.587291435186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45991.587291435186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45991.587291435186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45991.587291435186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45991.587291435186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45991.587291435186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45991.587291435186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45991.587291435186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45991.587291435186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45991.587291435186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45991.587291435186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45991.587291435186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45991.587291435186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45991.587291435186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45991.587291435186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45991.587291435186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45991.587291435186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45991.587291435186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45991.587291435186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45991.587291435186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45991.587291435186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45991.587291435186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45991.587291435186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45991.587291435186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45991.587291435186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45991.587291435186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45991.587291435186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45991.587291435186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45991.587291435186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45991.587291435186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45991.587291435186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45991.587291435186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45991.587291435186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45991.587291435186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45991.587291435186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45991.587291435186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45991.587291435186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45991.587291435186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45991.587291435186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45991.587291435186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45991.587291435186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45991.587291435186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45991.587291435186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45991.587291435186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45991.587291435186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45991.587291435186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45991.587291435186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45991.587291435186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45991.587291435186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45991.587291435186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45991.587291435186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45991.587291435186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45991.587291435186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45991.587291435186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45991.587291435186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45991.587291435186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45991.587291435186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45991.587291435186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45991.587291435186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45991.587291435186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45991.587291435186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45991.587291435186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45991.587291435186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45991.587291435186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45991.587291435186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45991.587291435186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45991.587291435186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45991.587291435186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45991.587291435186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45991.587291435186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45991.587291435186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45991.587291435186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45991.587291435186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45991.587291435186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45991.587291435186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45991.587291435186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45991.587291435186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45991.587291435186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45991.587291435186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45991.587291435186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45991.587291435186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45991.587291435186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45991.587291435186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45991.587291435186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45991.587291435186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45991.587291435186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45991.587291435186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45991.587291435186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45991.587291435186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45991.587291435186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45991.587291435186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45991.587291435186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45991.587291435186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45991.587291435186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45991.587291435186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45991.587291435186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45991.587291435186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45991.587291435186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45991.587291435186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45991.587291435186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45991.587291435186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45991.587291435186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45991.587291435186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45991.587291435186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45991.587291435186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45991.587291435186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45991.587291435186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45991.587291435186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45991.587291435186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45991.587291435186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45991.587291435186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45991.587291435186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45991.587291435186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45991.587291435186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45991.587291435186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45991.587291435186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45991.587291435186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45991.587291435186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45991.587291435186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45991.587291435186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45991.587291435186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45991.587291435186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45991.587291435186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45991.587291435186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45991.587291435186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45991.587291435186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45991.587291435186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45991.587291435186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45991.587291435186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45991.587291435186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45991.587291435186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45991.587291435186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45991.587291435186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45991.587291435186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45991.587291435186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45991.587291435186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45991.587291435186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45991.587291435186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45991.587291435186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45991.587291435186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45991.587291435186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45991.587291435186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45991.587291435186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45991.587291435186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45991.587291435186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45991.587291435186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45991.587291435186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45991.587291435186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45991.587291435186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45991.587291435186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45991.587291435186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45991.587291435186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45991.587291435186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45991.587291435186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45991.587291435186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45991.587291435186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45991.587291435186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45991.587291435186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45991.587291435186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45991.587291435186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45991.587291435186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45991.587291435186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45991.587291435186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45991.587291435186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45991.587291435186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45991.587291435186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45991.587291435186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45991.587291435186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45991.587291435186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45991.587291435186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45991.587291435186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45991.587291435186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45991.587291435186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45991.587291435186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45991.587291435186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45991.587291435186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45991.587291435186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45991.587291435186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45991.587291435186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45991.587291435186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45991.587291435186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45991.587291435186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45991.587291435186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45991.587291435186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45991.587291435186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45991.587291435186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45991.587291435186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45991.587291435186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45991.587291435186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45991.587291435186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45991.587291435186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45991.587291435186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45991.587291435186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45991.587291435186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45991.587291435186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45991.587291435186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45991.587291435186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45991.587291435186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45991.587291435186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45991.587291435186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45991.587291435186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45991.587291435186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45991.587291435186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45991.587291435186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45991.587291435186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45991.587291435186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45991.587291435186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45991.587291435186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45991.587291435186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45991.587291435186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45991.587291435186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45991.587291435186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45991.587291435186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45991.587291435186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45991.587291435186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45991.587291435186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45991.587291435186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45991.587291435186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45991.587291435186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45991.587291435186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45991.587291435186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45991.587291435186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45991.587291435186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45991.587291435186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45991.587291435186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45991.587291435186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45991.587291435186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45991.587291435186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45991.587291435186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45991.587291435186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45991.587291435186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45991.587291435186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45991.587291435186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45991.587291435186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45991.587291435186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45991.587291435186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45991.587291435186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45991.587291435186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45991.587291435186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45991.587291435186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45991.587291435186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45991.587291435186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45991.587291435186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45991.587291435186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45991.587291435186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45991.587291435186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45991.587291435186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45991.587291435186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45991.587291435186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45991.587291435186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45991.587291435186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45991.587291435186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45991.587291435186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45991.587291435186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45991.587291435186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45991.587291435186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45991.587291435186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45991.587291435186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45991.587291435186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45991.587291435186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45991.587291435186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45991.587291435186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45991.587291435186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45991.587291435186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45991.587291435186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45991.587291435186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45991.587291435186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45991.587291435186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45991.587291435186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45991.587291435186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45991.587291435186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45991.587291435186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45991.587291435186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45991.587291435186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45991.587291435186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45991.587291435186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45991.587291435186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45991.587291435186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45991.587291435186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45991.587291435186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45991.587291435186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45991.587291435186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45991.587291435186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45991.587291435186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45991.587291435186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45991.587291435186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45991.587291435186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45991.587291435186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45991.587291435186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45991.587291435186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45991.587291435186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45991.587291435186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45991.587291435186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45991.587291435186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45991.587291435186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45991.587291435186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45991.587291435186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45991.587291435186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45991.587291435186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45991.587291435186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45991.587291435186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45991.587291435186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45991.587291435186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45991.587291435186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45991.587291435186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45991.587291435186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45991.587291435186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45991.587291435186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45991.587291435186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45991.587291435186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45991.587291435186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45991.587291435186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45991.587291435186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45991.587291435186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45991.587291435186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45991.587291435186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45991.587291435186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45991.587291435186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45991.587291435186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45991.587291435186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45991.587291435186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45991.587291435186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45991.587291435186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45991.587291435186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45991.587291435186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45991.587291435186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45991.587291435186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45991.587291435186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45991.587291435186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45991.587291435186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45991.587291435186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45991.587291435186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45991.587291435186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45991.587291435186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45991.587291435186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45991.587291435186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45991.587291435186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45991.587291435186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45991.587291435186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45991.587291435186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45991.587291435186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45991.587291435186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45991.587291435186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45991.587291435186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45991.587291435186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45991.587291435186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45991.587291435186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45991.587291435186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45991.587291435186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45991.587291435186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45991.587291435186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45991.587291435186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45991.587291435186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45991.587291435186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45991.587291435186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45991.587291435186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45991.587291435186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45991.587291435186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45991.587291435186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45991.587291435186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45991.587291435186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45991.587291435186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45991.587291435186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45991.587291435186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45991.587291435186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45991.587291435186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45991.587291435186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45991.587291435186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45991.587291435186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45991.587291435186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45991.587291435186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45991.587291435186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45991.587291435186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45991.587291435186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45991.587291435186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45991.587291435186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45991.587291435186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45991.587291435186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45991.587291435186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45991.587291435186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45991.587291435186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45991.587291435186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45991.587291435186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45991.587291435186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45991.587291435186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45991.587291435186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45991.587291435186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45991.587291435186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45991.587291435186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45991.587291435186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45991.587291435186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45991.587291435186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45991.587291435186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45991.587291435186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45991.587291435186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45991.587291435186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45991.587291435186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45991.587291435186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45991.587291435186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45991.587291435186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45991.587291435186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45991.587291435186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45991.587291435186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45991.587291435186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45991.587291435186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45991.587291435186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45991.587291435186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45991.587291435186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45991.587291435186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45991.587291435186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45991.587291435186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45991.587291435186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45991.587291435186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45991.587291435186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45991.587291435186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45991.587291435186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45991.587291435186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45991.587291435186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45991.587291435186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45991.587291435186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45991.587291435186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45991.587291435186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45991.587291435186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45991.587291435186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45991.587291435186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45991.587291435186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45991.587291435186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45991.587291435186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45991.587291435186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45991.587291435186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45991.587291435186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45991.587291435186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45991.587291435186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45991.587291435186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45991.587291435186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45991.587291435186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45991.587291435186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45991.587291435186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45991.587291435186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45991.587291435186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45991.587291435186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45991.587291435186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45991.587291435186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45991.587291435186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45991.587291435186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45991.587291435186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45991.587291435186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45991.587291435186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45991.587291435186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45991.587291435186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45991.587291435186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45991.587291435186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45991.587291435186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45991.587291435186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45991.587291435186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45991.587291435186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45991.587291435186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45991.587291435186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45991.587291435186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45991.587291435186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45991.587291435186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45991.587291435186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45991.587291435186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45991.587291435186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45991.587291435186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45991.587291435186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45991.587291435186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45991.587291435186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45991.587291435186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45991.587291435186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45991.587291435186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45991.587291435186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45991.587291435186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45991.587291435186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45991.587291435186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45991.587291435186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45991.587291435186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45991.587291435186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45991.587291435186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45991.587291435186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45991.587291435186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45991.587291435186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45991.587291435186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45991.587291435186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45991.587291435186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45991.587291435186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45991.587291435186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45991.587291435186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45991.587291435186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45991.587291435186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45991.587291435186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45991.587291435186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45991.587291435186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45991.587291435186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45991.587291435186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45991.587291435186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45991.587291435186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45991.587291435186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45991.587291435186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45991.587291435186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45991.587291435186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45991.587291435186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45991.587291435186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45991.587291435186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45991.587291435186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45991.587291435186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45991.587291435186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45991.587291435186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45991.587291435186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45991.587291435186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45991.587291435186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45991.587291435186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45991.587291435186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45991.587291435186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45991.587291435186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45991.587291435186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45991.587291435186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45991.587291435186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45991.587291435186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45991.587291435186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45991.587291435186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45991.587291435186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45991.587291435186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45991.587291435186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45991.587291435186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45991.587291435186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45991.587291435186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45991.587291435186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45991.587291435186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45991.587291435186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45991.587291435186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45991.587291435186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45991.587291435186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45991.587291435186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45991.587291435186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45991.587291435186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45991.587291435186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45991.587291435186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45991.587291435186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45991.587291435186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45991.587291435186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45991.587291435186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45991.587291435186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45991.587291435186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45991.587291435186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45991.587291435186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45991.587291435186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45991.587291435186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45991.587291435186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45991.587291435186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45991.587291435186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45991.587291435186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45991.587291435186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45991.587291435186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45991.587291435186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45991.587291435186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45991.587291435186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45991.587291435186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45991.587291435186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45991.587291435186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45991.587291435186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288.10657384258957</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35205</v>
      </c>
      <c r="E3" s="91" t="s">
        <v>39106</v>
      </c>
      <c r="F3" s="92"/>
      <c r="G3" s="93">
        <f t="shared" ref="G3:G36" ca="1" si="0">IFERROR(NOW()-F3,"")</f>
        <v>45991.587291435186</v>
      </c>
      <c r="H3" s="92">
        <v>45991.510439814818</v>
      </c>
      <c r="I3" s="110" t="str">
        <f>IFERROR(VLOOKUP(D3,DB!A:F,6,0),"")</f>
        <v>SCECO</v>
      </c>
      <c r="J3" s="110" t="str">
        <f>IFERROR(VLOOKUP(D3,DB!A:G,7,0),"")</f>
        <v>Vandalized</v>
      </c>
      <c r="K3" s="94" t="s">
        <v>39197</v>
      </c>
      <c r="L3" s="88" t="str">
        <f>IFERROR(VLOOKUP(D3,DB!A:I,9,0),"")</f>
        <v>Latis</v>
      </c>
    </row>
    <row r="4" spans="1:16" ht="15" customHeight="1">
      <c r="A4" s="110"/>
      <c r="B4" s="110" t="str">
        <f>IFERROR(VLOOKUP(D4,DB!A:K,11,0),"")</f>
        <v/>
      </c>
      <c r="C4" s="90"/>
      <c r="D4" s="88"/>
      <c r="E4" s="91"/>
      <c r="F4" s="92"/>
      <c r="G4" s="93">
        <f t="shared" ca="1" si="0"/>
        <v>45991.587291435186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45991.587291435186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45991.587291435186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45991.587291435186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45991.587291435186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45991.587291435186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45991.587291435186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45991.587291435186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45991.587291435186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45991.587291435186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45991.587291435186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45991.587291435186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45991.587291435186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45991.587291435186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45991.587291435186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45991.587291435186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45991.587291435186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45991.587291435186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45991.587291435186</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45991.587291435186</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45991.587291435186</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45991.587291435186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45991.587291435186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45991.587291435186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45991.587291435186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45991.587291435186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45991.587291435186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45991.587291435186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45991.587291435186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45991.587291435186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45991.587291435186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45991.587291435186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45991.587291435186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45991.587291435186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45991.587291435186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45991.587291435186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45991.587291435186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45991.587291435186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45991.587291435186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45991.587291435186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45991.587291435186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45991.587291435186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45991.587291435186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45991.587291435186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45991.587291435186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45991.587291435186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45991.587291435186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45991.587291435186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45991.587291435186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45991.587291435186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45991.587291435186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45991.587291435186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45991.587291435186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45991.587291435186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45991.587291435186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45991.587291435186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45991.587291435186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45991.587291435186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45991.587291435186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45991.587291435186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45991.587291435186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45991.587291435186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45991.587291435186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45991.587291435186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45991.587291435186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45991.587291435186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45991.587291435186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45991.587291435186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45991.587291435186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45991.587291435186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45991.587291435186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45991.587291435186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45991.587291435186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45991.587291435186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45991.587291435186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45991.587291435186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45991.587291435186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45991.587291435186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45991.587291435186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45991.587291435186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45991.587291435186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45991.587291435186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45991.587291435186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45991.587291435186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45991.587291435186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45991.587291435186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45991.587291435186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45991.587291435186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45991.587291435186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45991.587291435186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45991.587291435186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45991.587291435186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45991.587291435186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45991.587291435186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45991.587291435186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45991.587291435186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45991.587291435186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45991.587291435186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45991.587291435186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45991.587291435186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45991.587291435186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45991.587291435186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45991.587291435186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45991.587291435186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45991.587291435186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45991.587291435186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45991.587291435186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45991.587291435186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45991.587291435186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45991.587291435186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45991.587291435186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45991.587291435186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45991.587291435186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45991.587291435186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45991.587291435186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45991.587291435186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45991.587291435186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45991.587291435186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45991.587291435186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45991.587291435186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45991.587291435186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45991.587291435186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45991.587291435186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45991.587291435186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45991.587291435186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45991.587291435186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45991.587291435186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45991.587291435186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45991.587291435186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45991.587291435186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45991.587291435186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45991.587291435186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45991.587291435186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45991.587291435186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45991.587291435186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45991.587291435186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45991.587291435186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45991.587291435186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45991.587291435186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45991.587291435186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45991.587291435186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45991.587291435186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45991.587291435186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45991.587291435186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45991.587291435186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45991.587291435186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45991.587291435186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45991.587291435186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45991.587291435186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45991.587291435186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45991.587291435186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45991.587291435186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45991.587291435186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45991.587291435186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45991.587291435186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45991.587291435186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45991.587291435186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45991.587291435186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45991.587291435186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45991.587291435186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45991.587291435186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45991.587291435186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45991.587291435186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45991.587291435186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45991.587291435186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45991.587291435186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45991.587291435186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45991.587291435186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45991.587291435186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45991.587291435186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45991.587291435186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45991.587291435186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45991.587291435186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45991.587291435186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45991.587291435186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45991.587291435186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45991.587291435186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45991.587291435186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45991.587291435186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45991.587291435186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45991.587291435186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45991.587291435186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45991.587291435186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45991.587291435186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45991.587291435186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45991.587291435186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45991.587291435186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45991.587291435186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45991.587291435186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45991.587291435186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45991.587291435186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45991.587291435186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45991.587291435186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45991.587291435186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45991.587291435186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45991.587291435186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45991.587291435186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45991.587291435186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45991.587291435186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45991.587291435186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45991.587291435186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45991.587291435186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45991.587291435186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45991.587291435186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45991.587291435186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45991.587291435186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45991.587291435186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45991.587291435186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45991.587291435186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45991.587291435186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45991.587291435186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45991.587291435186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45991.587291435186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45991.587291435186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45991.587291435186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45991.587291435186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45991.587291435186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45991.587291435186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45991.587291435186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45991.587291435186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45991.587291435186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45991.587291435186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45991.587291435186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45991.587291435186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45991.587291435186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45991.587291435186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45991.587291435186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45991.587291435186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45991.587291435186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45991.587291435186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45991.587291435186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45991.587291435186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45991.587291435186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45991.587291435186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45991.587291435186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45991.587291435186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45991.587291435186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45991.587291435186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45991.587291435186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45991.587291435186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45991.587291435186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45991.587291435186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45991.587291435186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45991.587291435186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45991.587291435186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45991.587291435186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45991.587291435186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45991.587291435186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45991.587291435186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45991.587291435186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45991.587291435186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45991.587291435186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45991.587291435186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45991.587291435186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45991.587291435186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45991.587291435186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45991.587291435186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45991.587291435186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45991.587291435186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45991.587291435186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45991.587291435186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45991.587291435186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45991.587291435186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45991.587291435186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45991.587291435186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45991.587291435186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45991.587291435186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45991.587291435186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45991.587291435186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45991.587291435186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45991.587291435186</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tabSelected="1" workbookViewId="0">
      <selection activeCell="K15" sqref="K15"/>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99.755231249997451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65.398414120369125</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42.926180324073357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10.213992824072193</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0.60738402777496958</v>
      </c>
      <c r="H6" s="38">
        <v>45990.988067129627</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37" t="s">
        <v>31432</v>
      </c>
      <c r="E7" s="37" t="s">
        <v>39106</v>
      </c>
      <c r="F7" s="38">
        <v>45991.56925925926</v>
      </c>
      <c r="G7" s="135">
        <f ca="1">IFERROR(NOW()-F7,"")</f>
        <v>1.8032175925327465E-2</v>
      </c>
      <c r="H7" s="38">
        <v>45991.563460648147</v>
      </c>
      <c r="I7" s="37" t="str">
        <f>IFERROR(VLOOKUP(D7,DB!A:F,6,0),"")</f>
        <v>SCECO</v>
      </c>
      <c r="J7" s="37" t="str">
        <f>IFERROR(VLOOKUP(D7,DB!A:G,7,0),"")</f>
        <v>Vandalized</v>
      </c>
      <c r="K7" s="37" t="s">
        <v>39209</v>
      </c>
      <c r="L7" s="37" t="str">
        <f>IFERROR(VLOOKUP(D7,DB!A:I,9,0),"")</f>
        <v>Latis</v>
      </c>
    </row>
    <row r="8" spans="1:13" ht="30.75">
      <c r="A8" s="37" t="s">
        <v>39210</v>
      </c>
      <c r="B8" s="37" t="str">
        <f>IFERROR(VLOOKUP(D8,DB!A:K,11,0),"")</f>
        <v>R5</v>
      </c>
      <c r="C8" s="37">
        <v>1</v>
      </c>
      <c r="D8" s="37" t="s">
        <v>38506</v>
      </c>
      <c r="E8" s="37" t="s">
        <v>39106</v>
      </c>
      <c r="F8" s="38">
        <v>45991.582870370374</v>
      </c>
      <c r="G8" s="135">
        <f ca="1">IFERROR(NOW()-F8,"")</f>
        <v>4.4210648120497353E-3</v>
      </c>
      <c r="H8" s="38">
        <v>45991.576782407406</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45991.587291435186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45991.587291435186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45991.587291435186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45991.587291435186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45991.587291435186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45991.587291435186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45991.587291435186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45991.587291435186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45991.587291435186</v>
      </c>
      <c r="H17" s="38"/>
      <c r="I17" s="37" t="str">
        <f>IFERROR(VLOOKUP(D17,DB!A:F,6,0),"")</f>
        <v/>
      </c>
      <c r="J17" s="37" t="str">
        <f>IFERROR(VLOOKUP(D17,DB!A:G,7,0),"")</f>
        <v/>
      </c>
      <c r="K17" s="37"/>
      <c r="L17" s="37" t="str">
        <f>IFERROR(VLOOKUP(D17,DB!A:I,9,0),"")</f>
        <v/>
      </c>
    </row>
    <row r="18" spans="1:12">
      <c r="A18" s="37"/>
      <c r="B18" s="151" t="str">
        <f>IFERROR(VLOOKUP(D18,DB!A:K,11,0),"")</f>
        <v/>
      </c>
      <c r="C18" s="37"/>
      <c r="D18" s="37"/>
      <c r="E18" s="37"/>
      <c r="F18" s="38"/>
      <c r="G18" s="135">
        <f t="shared" ref="G18:G26" ca="1" si="2">IFERROR(NOW()-F18,"")</f>
        <v>45991.587291435186</v>
      </c>
      <c r="H18" s="38"/>
      <c r="I18" s="151" t="str">
        <f>IFERROR(VLOOKUP(D18,DB!A:F,6,0),"")</f>
        <v/>
      </c>
      <c r="J18" s="151" t="str">
        <f>IFERROR(VLOOKUP(D18,DB!A:G,7,0),"")</f>
        <v/>
      </c>
      <c r="K18" s="37"/>
      <c r="L18" s="151" t="str">
        <f>IFERROR(VLOOKUP(D18,DB!A:I,9,0),"")</f>
        <v/>
      </c>
    </row>
    <row r="19" spans="1:12">
      <c r="A19" s="37"/>
      <c r="B19" s="151" t="str">
        <f>IFERROR(VLOOKUP(D19,DB!A:K,11,0),"")</f>
        <v/>
      </c>
      <c r="C19" s="37"/>
      <c r="D19" s="37"/>
      <c r="E19" s="37"/>
      <c r="F19" s="38"/>
      <c r="G19" s="135">
        <f t="shared" ca="1" si="2"/>
        <v>45991.587291435186</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35">
        <f t="shared" ca="1" si="2"/>
        <v>45991.587291435186</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35">
        <f t="shared" ca="1" si="2"/>
        <v>45991.587291435186</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35">
        <f t="shared" ca="1" si="2"/>
        <v>45991.587291435186</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35">
        <f t="shared" ca="1" si="2"/>
        <v>45991.587291435186</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35">
        <f t="shared" ca="1" si="2"/>
        <v>45991.587291435186</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35">
        <f t="shared" ca="1" si="2"/>
        <v>45991.587291435186</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35">
        <f t="shared" ca="1" si="2"/>
        <v>45991.587291435186</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t="shared" ref="G27:G58" ca="1" si="3">IFERROR(NOW()-F27,"")</f>
        <v>45991.587291435186</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t="shared" ca="1" si="3"/>
        <v>45991.587291435186</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t="shared" ca="1" si="3"/>
        <v>45991.587291435186</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t="shared" ca="1" si="3"/>
        <v>45991.587291435186</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t="shared" ca="1" si="3"/>
        <v>45991.587291435186</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t="shared" ca="1" si="3"/>
        <v>45991.587291435186</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t="shared" ca="1" si="3"/>
        <v>45991.587291435186</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t="shared" ca="1" si="3"/>
        <v>45991.587291435186</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t="shared" ca="1" si="3"/>
        <v>45991.587291435186</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t="shared" ca="1" si="3"/>
        <v>45991.587291435186</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t="shared" ca="1" si="3"/>
        <v>45991.587291435186</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t="shared" ca="1" si="3"/>
        <v>45991.587291435186</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t="shared" ca="1" si="3"/>
        <v>45991.587291435186</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t="shared" ca="1" si="3"/>
        <v>45991.587291435186</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t="shared" ca="1" si="3"/>
        <v>45991.587291435186</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t="shared" ca="1" si="3"/>
        <v>45991.587291435186</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t="shared" ca="1" si="3"/>
        <v>45991.587291435186</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t="shared" ca="1" si="3"/>
        <v>45991.587291435186</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t="shared" ca="1" si="3"/>
        <v>45991.587291435186</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t="shared" ca="1" si="3"/>
        <v>45991.587291435186</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t="shared" ca="1" si="3"/>
        <v>45991.587291435186</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t="shared" ca="1" si="3"/>
        <v>45991.587291435186</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t="shared" ca="1" si="3"/>
        <v>45991.587291435186</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t="shared" ca="1" si="3"/>
        <v>45991.587291435186</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t="shared" ca="1" si="3"/>
        <v>45991.587291435186</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t="shared" ca="1" si="3"/>
        <v>45991.587291435186</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t="shared" ca="1" si="3"/>
        <v>45991.587291435186</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t="shared" ca="1" si="3"/>
        <v>45991.587291435186</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t="shared" ca="1" si="3"/>
        <v>45991.587291435186</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t="shared" ca="1" si="3"/>
        <v>45991.587291435186</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t="shared" ca="1" si="3"/>
        <v>45991.587291435186</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t="shared" ca="1" si="3"/>
        <v>45991.587291435186</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t="shared" ref="G59:G90" ca="1" si="4">IFERROR(NOW()-F59,"")</f>
        <v>45991.587291435186</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t="shared" ca="1" si="4"/>
        <v>45991.587291435186</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t="shared" ca="1" si="4"/>
        <v>45991.587291435186</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t="shared" ca="1" si="4"/>
        <v>45991.587291435186</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t="shared" ca="1" si="4"/>
        <v>45991.587291435186</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t="shared" ca="1" si="4"/>
        <v>45991.587291435186</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t="shared" ca="1" si="4"/>
        <v>45991.587291435186</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t="shared" ca="1" si="4"/>
        <v>45991.587291435186</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t="shared" ca="1" si="4"/>
        <v>45991.587291435186</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t="shared" ca="1" si="4"/>
        <v>45991.587291435186</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t="shared" ca="1" si="4"/>
        <v>45991.587291435186</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t="shared" ca="1" si="4"/>
        <v>45991.587291435186</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t="shared" ca="1" si="4"/>
        <v>45991.587291435186</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t="shared" ca="1" si="4"/>
        <v>45991.587291435186</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t="shared" ca="1" si="4"/>
        <v>45991.587291435186</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t="shared" ca="1" si="4"/>
        <v>45991.587291435186</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t="shared" ca="1" si="4"/>
        <v>45991.587291435186</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t="shared" ca="1" si="4"/>
        <v>45991.587291435186</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t="shared" ca="1" si="4"/>
        <v>45991.587291435186</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t="shared" ca="1" si="4"/>
        <v>45991.587291435186</v>
      </c>
      <c r="H78" s="38"/>
      <c r="I78" s="151" t="str">
        <f>IFERROR(VLOOKUP(D78,DB!A:F,6,0),"")</f>
        <v/>
      </c>
      <c r="J78" s="151" t="str">
        <f>IFERROR(VLOOKUP(D78,DB!A:G,7,0),"")</f>
        <v/>
      </c>
      <c r="K78" s="37"/>
      <c r="L78" s="151" t="str">
        <f>IFERROR(VLOOKUP(D78,DB!A:I,9,0),"")</f>
        <v/>
      </c>
    </row>
    <row r="79" spans="1:12">
      <c r="A79" s="152"/>
      <c r="B79" s="153" t="str">
        <f>IFERROR(VLOOKUP(D79,DB!A:K,11,0),"")</f>
        <v/>
      </c>
      <c r="C79" s="152"/>
      <c r="D79" s="152"/>
      <c r="E79" s="152"/>
      <c r="F79" s="154"/>
      <c r="G79" s="155">
        <f t="shared" ca="1" si="4"/>
        <v>45991.587291435186</v>
      </c>
      <c r="H79" s="154"/>
      <c r="I79" s="153" t="str">
        <f>IFERROR(VLOOKUP(D79,DB!A:F,6,0),"")</f>
        <v/>
      </c>
      <c r="J79" s="153" t="str">
        <f>IFERROR(VLOOKUP(D79,DB!A:G,7,0),"")</f>
        <v/>
      </c>
      <c r="K79" s="152"/>
      <c r="L79" s="153"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45991.587291435186</v>
      </c>
      <c r="H2" s="121">
        <v>45991.296655092592</v>
      </c>
      <c r="I2" s="119" t="str">
        <f>IFERROR(VLOOKUP(D2,DB!A:F,6,0),"")</f>
        <v>Generator-SG</v>
      </c>
      <c r="J2" s="119" t="str">
        <f>IFERROR(VLOOKUP(D2,DB!A:G,7,0),"")</f>
        <v>Dead</v>
      </c>
      <c r="K2" s="122" t="s">
        <v>39213</v>
      </c>
      <c r="L2" s="137" t="str">
        <f>IFERROR(VLOOKUP(D2,DB!A:I,9,0),"")</f>
        <v>Latis</v>
      </c>
    </row>
    <row r="3" spans="1:16382" ht="31.5" customHeight="1">
      <c r="A3" s="118" t="s">
        <v>39214</v>
      </c>
      <c r="B3" s="119" t="str">
        <f>IFERROR(VLOOKUP(D3,DB!A:K,11,0),"")</f>
        <v>R6</v>
      </c>
      <c r="C3" s="120">
        <v>1</v>
      </c>
      <c r="D3" s="156" t="s">
        <v>34930</v>
      </c>
      <c r="E3" s="106" t="s">
        <v>39106</v>
      </c>
      <c r="F3" s="121">
        <v>45991.532800925925</v>
      </c>
      <c r="G3" s="72">
        <f ca="1">IFERROR(NOW()-F3,"-")</f>
        <v>5.4490509261086117E-2</v>
      </c>
      <c r="H3" s="121">
        <v>45991.532800925925</v>
      </c>
      <c r="I3" s="119" t="str">
        <f>IFERROR(VLOOKUP(D3,DB!A:F,6,0),"")</f>
        <v>Generator-SG</v>
      </c>
      <c r="J3" s="119" t="str">
        <f>IFERROR(VLOOKUP(D3,DB!A:G,7,0),"")</f>
        <v>Dead</v>
      </c>
      <c r="K3" s="122" t="s">
        <v>39215</v>
      </c>
      <c r="L3" s="137" t="str">
        <f>IFERROR(VLOOKUP(D3,DB!A:I,9,0),"")</f>
        <v>Latis</v>
      </c>
    </row>
    <row r="4" spans="1:16382" ht="31.5" customHeight="1">
      <c r="A4" s="118"/>
      <c r="B4" s="119" t="str">
        <f>IFERROR(VLOOKUP(D4,DB!A:K,11,0),"")</f>
        <v/>
      </c>
      <c r="C4" s="120"/>
      <c r="D4" s="119"/>
      <c r="E4" s="106"/>
      <c r="F4" s="121"/>
      <c r="G4" s="72">
        <f ca="1">IFERROR(NOW()-F4,"-")</f>
        <v>45991.587291435186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45991.587291435186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45991.587291435186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45991.587291435186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45991.587291435186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45991.587291435186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45991.587291435186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45991.587291435186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45991.587291435186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45991.587291435186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45991.587291435186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45991.587291435186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45991.587291435186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45991.587291435186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45991.587291435186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45991.587291435186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45991.587291435186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45991.587291435186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45991.587291435186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45991.587291435186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45991.587291435186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45991.587291435186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45991.587291435186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45991.587291435186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45991.587291435186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45991.587291435186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45991.587291435186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45991.587291435186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45991.587291435186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45991.587291435186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45991.587291435186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45991.587291435186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45991.587291435186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45991.587291435186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45991.587291435186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45991.587291435186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45991.587291435186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45991.587291435186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45991.587291435186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45991.587291435186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45991.587291435186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45991.587291435186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45991.587291435186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45991.587291435186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45991.587291435186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45991.587291435186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45991.587291435186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45991.587291435186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45991.587291435186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45991.587291435186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45991.587291435186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45991.587291435186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45991.587291435186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45991.587291435186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45991.587291435186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45991.587291435186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45991.587291435186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45991.587291435186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45991.587291435186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45991.587291435186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45991.587291435186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45991.587291435186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45991.587291435186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45991.587291435186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45991.587291435186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45991.587291435186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45991.587291435186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45991.587291435186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45991.587291435186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45991.587291435186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45991.587291435186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45991.587291435186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45991.587291435186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45991.587291435186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45991.587291435186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45991.587291435186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45991.587291435186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45991.587291435186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45991.587291435186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45991.587291435186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45991.587291435186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45991.587291435186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45991.587291435186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45991.587291435186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45991.587291435186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45991.587291435186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45991.587291435186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45991.587291435186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45991.587291435186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45991.587291435186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45991.587291435186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45991.587291435186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45991.587291435186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45991.587291435186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45991.587291435186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45991.587291435186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45991.587291435186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45991.587291435186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45991.587291435186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45991.587291435186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45991.587291435186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45991.587291435186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45991.587291435186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45991.587291435186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45991.587291435186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45991.587291435186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45991.587291435186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45991.587291435186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45991.587291435186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45991.587291435186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45991.587291435186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45991.587291435186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45991.587291435186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45991.587291435186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45991.587291435186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45991.587291435186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45991.587291435186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45991.587291435186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45991.587291435186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45991.587291435186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45991.587291435186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45991.587291435186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45991.587291435186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45991.587291435186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45991.587291435186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45991.587291435186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45991.587291435186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45991.587291435186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45991.587291435186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45991.587291435186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45991.587291435186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45991.587291435186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45991.587291435186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45991.587291435186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45991.587291435186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45991.587291435186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45991.587291435186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45991.587291435186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45991.587291435186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45991.587291435186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45991.587291435186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45991.587291435186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45991.587291435186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45991.587291435186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45991.587291435186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45991.587291435186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45991.587291435186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45991.587291435186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45991.587291435186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45991.587291435186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45991.587291435186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45991.587291435186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45991.587291435186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45991.587291435186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45991.587291435186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45991.587291435186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45991.587291435186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45991.587291435186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45991.587291435186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45991.587291435186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45991.587291435186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45991.587291435186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45991.587291435186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45991.587291435186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45991.587291435186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45991.587291435186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45991.587291435186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45991.587291435186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45991.587291435186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45991.587291435186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45991.587291435186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45991.587291435186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45991.587291435186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45991.587291435186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45991.587291435186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45991.587291435186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45991.587291435186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45991.587291435186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45991.587291435186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45991.587291435186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45991.587291435186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45991.587291435186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45991.587291435186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45991.587291435186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45991.587291435186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45991.587291435186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45991.587291435186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45991.587291435186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45991.587291435186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45991.587291435186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45991.587291435186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45991.587291435186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45991.587291435186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45991.587291435186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45991.587291435186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45991.587291435186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45991.587291435186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45991.587291435186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45991.587291435186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45991.587291435186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45991.587291435186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45991.587291435186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45991.587291435186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45991.587291435186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45991.587291435186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45991.587291435186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45991.587291435186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45991.587291435186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45991.587291435186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45991.587291435186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45991.587291435186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45991.587291435186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45991.587291435186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45991.587291435186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45991.587291435186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45991.587291435186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45991.587291435186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45991.587291435186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45991.587291435186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45991.587291435186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45991.587291435186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45991.587291435186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45991.587291435186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45991.587291435186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45991.587291435186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45991.587291435186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45991.587291435186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45991.587291435186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45991.587291435186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45991.587291435186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45991.587291435186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45991.587291435186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45991.587291435186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45991.587291435186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45991.587291435186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45991.587291435186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45991.587291435186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45991.587291435186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45991.587291435186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45991.587291435186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45991.587291435186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45991.587291435186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45991.587291435186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45991.587291435186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45991.587291435186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45991.587291435186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45991.587291435186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45991.587291435186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45991.587291435186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45991.587291435186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45991.587291435186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45991.587291435186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45991.587291435186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45991.587291435186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45991.587291435186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45991.587291435186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45991.587291435186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45991.587291435186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45991.587291435186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45991.587291435186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45991.587291435186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45991.587291435186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45991.587291435186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45991.587291435186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45991.587291435186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45991.587291435186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45991.587291435186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45991.587291435186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45991.587291435186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45991.587291435186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45991.587291435186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45991.587291435186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45991.587291435186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45991.587291435186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45991.587291435186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45991.587291435186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45991.587291435186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45991.587291435186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45991.587291435186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45991.587291435186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45991.587291435186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45991.587291435186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45991.587291435186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45991.587291435186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45991.587291435186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45991.587291435186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45991.587291435186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45991.587291435186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45991.587291435186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45991.587291435186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45991.587291435186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45991.587291435186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45991.587291435186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45991.587291435186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45991.587291435186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45991.587291435186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45991.587291435186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45991.587291435186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45991.587291435186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45991.587291435186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45991.587291435186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45991.587291435186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45991.587291435186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45991.587291435186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45991.587291435186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45991.587291435186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45991.587291435186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45991.587291435186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45991.587291435186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45991.587291435186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45991.587291435186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45991.587291435186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45991.587291435186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45991.587291435186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45991.587291435186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45991.587291435186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45991.587291435186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45991.587291435186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45991.587291435186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45991.587291435186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45991.587291435186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45991.587291435186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45991.587291435186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45991.587291435186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45991.587291435186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45991.587291435186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45991.587291435186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45991.587291435186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45991.587291435186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45991.587291435186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45991.587291435186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45991.587291435186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45991.587291435186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45991.587291435186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45991.587291435186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45991.587291435186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45991.587291435186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45991.587291435186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45991.587291435186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45991.587291435186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45991.587291435186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45991.587291435186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45991.587291435186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45991.587291435186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45991.587291435186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45991.587291435186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45991.587291435186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45991.587291435186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45991.587291435186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45991.587291435186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45991.587291435186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45991.587291435186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45991.587291435186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45991.587291435186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45991.587291435186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45991.587291435186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45991.587291435186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45991.587291435186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45991.587291435186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45991.587291435186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45991.587291435186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45991.587291435186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45991.587291435186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45991.587291435186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45991.587291435186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45991.587291435186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45991.587291435186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45991.587291435186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45991.587291435186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45991.587291435186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45991.587291435186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45991.587291435186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45991.587291435186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45991.587291435186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45991.587291435186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45991.587291435186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45991.587291435186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45991.587291435186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45991.587291435186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45991.587291435186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45991.587291435186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45991.587291435186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45991.587291435186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45991.587291435186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45991.587291435186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45991.587291435186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45991.587291435186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45991.587291435186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45991.587291435186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45991.587291435186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45991.587291435186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45991.587291435186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45991.587291435186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45991.587291435186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45991.587291435186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45991.587291435186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45991.587291435186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45991.587291435186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45991.587291435186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45991.587291435186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45991.587291435186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45991.587291435186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45991.587291435186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45991.587291435186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45991.587291435186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45991.587291435186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45991.587291435186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45991.587291435186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45991.587291435186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45991.587291435186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45991.587291435186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45991.587291435186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45991.587291435186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45991.587291435186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45991.587291435186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45991.587291435186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45991.587291435186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45991.587291435186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45991.587291435186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45991.587291435186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45991.587291435186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45991.587291435186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45991.587291435186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45991.587291435186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45991.587291435186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45991.587291435186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45991.587291435186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45991.587291435186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45991.587291435186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45991.587291435186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45991.587291435186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45991.587291435186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45991.587291435186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45991.587291435186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45991.587291435186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45991.587291435186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45991.587291435186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45991.587291435186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45991.587291435186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45991.587291435186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45991.587291435186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45991.587291435186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45991.587291435186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45991.587291435186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45991.587291435186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45991.587291435186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45991.587291435186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45991.587291435186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45991.587291435186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45991.587291435186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45991.587291435186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45991.587291435186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45991.587291435186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45991.587291435186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45991.587291435186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45991.587291435186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45991.587291435186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45991.587291435186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45991.587291435186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45991.587291435186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45991.587291435186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45991.587291435186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45991.587291435186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45991.587291435186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45991.587291435186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45991.587291435186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45991.587291435186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45991.587291435186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45991.587291435186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45991.587291435186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45991.587291435186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45991.587291435186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45991.587291435186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45991.587291435186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45991.587291435186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45991.587291435186</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45991.587291435186</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45991.587291435186</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45991.587291435186</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45991.587291435186</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45991.587291435186</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45991.587291435186</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2025-11-30T11:07:06Z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