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897" documentId="13_ncr:1_{F6CB121F-512D-4AA6-A0C1-0FB36C537598}" xr6:coauthVersionLast="47" xr6:coauthVersionMax="47" xr10:uidLastSave="{25C15D0F-D8E5-46E7-9E14-D5FAF20AF25D}"/>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I2" i="6"/>
  <c r="I3" i="6"/>
  <c r="I4" i="6"/>
  <c r="I5" i="6"/>
  <c r="I6" i="6"/>
  <c r="I7" i="6"/>
  <c r="I8" i="6"/>
  <c r="I9" i="6"/>
  <c r="I10" i="6"/>
  <c r="I11" i="6"/>
  <c r="I12" i="6"/>
  <c r="I13" i="6"/>
  <c r="I14" i="6"/>
  <c r="I15" i="6"/>
  <c r="I16" i="6"/>
  <c r="I17" i="6"/>
  <c r="I18" i="6"/>
  <c r="I19" i="6"/>
  <c r="I20" i="6"/>
  <c r="I21" i="6"/>
  <c r="I22" i="6"/>
  <c r="G2" i="6"/>
  <c r="G3" i="6"/>
  <c r="G4" i="6"/>
  <c r="G5" i="6"/>
  <c r="G6" i="6"/>
  <c r="G7" i="6"/>
  <c r="G8" i="6"/>
  <c r="G9" i="6"/>
  <c r="G10" i="6"/>
  <c r="G11" i="6"/>
  <c r="G12" i="6"/>
  <c r="G13" i="6"/>
  <c r="G14" i="6"/>
  <c r="G15" i="6"/>
  <c r="G16" i="6"/>
  <c r="G17" i="6"/>
  <c r="G18" i="6"/>
  <c r="G19" i="6"/>
  <c r="G20" i="6"/>
  <c r="G21" i="6"/>
  <c r="G22" i="6"/>
  <c r="B2" i="6"/>
  <c r="B3" i="6"/>
  <c r="B4" i="6"/>
  <c r="B5" i="6"/>
  <c r="B6" i="6"/>
  <c r="B7" i="6"/>
  <c r="B8" i="6"/>
  <c r="B9" i="6"/>
  <c r="B10" i="6"/>
  <c r="B11" i="6"/>
  <c r="B12" i="6"/>
  <c r="B13" i="6"/>
  <c r="B14" i="6"/>
  <c r="B15" i="6"/>
  <c r="B16" i="6"/>
  <c r="B17" i="6"/>
  <c r="B18" i="6"/>
  <c r="B19" i="6"/>
  <c r="B20" i="6"/>
  <c r="B21" i="6"/>
  <c r="B22" i="6"/>
  <c r="J2" i="6"/>
  <c r="J3" i="6"/>
  <c r="J4" i="6"/>
  <c r="J5" i="6"/>
  <c r="J6" i="6"/>
  <c r="J7" i="6"/>
  <c r="J8" i="6"/>
  <c r="J9" i="6"/>
  <c r="J10" i="6"/>
  <c r="J11" i="6"/>
  <c r="J12" i="6"/>
  <c r="J13" i="6"/>
  <c r="J14" i="6"/>
  <c r="J15" i="6"/>
  <c r="J16" i="6"/>
  <c r="J17" i="6"/>
  <c r="J18" i="6"/>
  <c r="J19" i="6"/>
  <c r="J20" i="6"/>
  <c r="J21" i="6"/>
  <c r="J2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<sst xmlns="http://schemas.openxmlformats.org/spreadsheetml/2006/main" count="180266" uniqueCount="39118">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</sst>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4" totalsRowShown="0" headerRowDxfId="31" dataDxfId="30" headerRowBorderDxfId="28" tableBorderDxfId="29">
  <autoFilter ref="A1:L3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 totalsRowShown="0" headerRowDxfId="15" dataDxfId="14" headerRowBorderDxfId="12" tableBorderDxfId="13">
  <autoFilter ref="A1:L2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303.19162303240591</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45966.140048958332</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45966.140048958332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45966.140048958332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45966.140048958332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45966.140048958332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45966.140048958332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45966.140048958332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45966.140048958332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45966.140048958332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45966.140048958332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45966.140048958332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45966.140048958332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45966.140048958332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45966.140048958332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45966.140048958332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45966.140048958332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45966.140048958332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45966.140048958332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45966.140048958332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45966.140048958332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45966.140048958332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45966.140048958332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45966.140048958332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45966.140048958332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45966.140048958332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45966.140048958332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45966.140048958332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45966.140048958332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45966.140048958332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45966.140048958332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45966.140048958332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45966.140048958332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45966.140048958332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45966.140048958332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45966.140048958332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45966.140048958332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45966.140048958332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45966.140048958332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45966.140048958332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45966.140048958332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45966.140048958332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45966.140048958332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45966.140048958332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45966.140048958332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45966.140048958332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45966.140048958332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45966.140048958332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45966.140048958332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45966.140048958332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45966.140048958332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45966.140048958332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45966.140048958332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45966.140048958332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45966.140048958332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45966.140048958332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45966.140048958332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45966.140048958332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45966.140048958332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45966.140048958332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45966.140048958332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45966.140048958332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45966.140048958332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45966.140048958332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45966.140048958332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45966.140048958332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45966.140048958332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45966.140048958332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45966.140048958332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45966.140048958332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45966.140048958332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45966.140048958332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45966.140048958332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45966.140048958332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45966.140048958332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45966.140048958332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45966.140048958332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45966.140048958332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45966.140048958332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45966.140048958332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45966.140048958332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45966.140048958332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45966.140048958332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45966.140048958332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45966.140048958332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45966.140048958332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45966.140048958332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45966.140048958332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45966.140048958332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45966.140048958332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45966.140048958332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45966.140048958332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45966.140048958332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45966.140048958332</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45966.140048958332</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A532D636-03B4-4921-BF80-100C6A1C1FA1}"/>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141.14021099537058</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7.397965625001234</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45966.140048958332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45966.140048958332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45966.140048958332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45966.140048958332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45966.140048958332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45966.140048958332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45966.140048958332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45966.140048958332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45966.140048958332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45966.140048958332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45966.140048958332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45966.140048958332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45966.140048958332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45966.140048958332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45966.140048958332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45966.140048958332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45966.140048958332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45966.140048958332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45966.140048958332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45966.140048958332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45966.140048958332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45966.140048958332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45966.140048958332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45966.140048958332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45966.140048958332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45966.140048958332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45966.140048958332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45966.140048958332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45966.140048958332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45966.140048958332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45966.140048958332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45966.140048958332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45966.140048958332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45966.140048958332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45966.140048958332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45966.140048958332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45966.140048958332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45966.140048958332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45966.140048958332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45966.140048958332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45966.140048958332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45966.140048958332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45966.140048958332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45966.140048958332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45966.140048958332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45966.140048958332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45966.140048958332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45966.140048958332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45966.140048958332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45966.140048958332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45966.140048958332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45966.140048958332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45966.140048958332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45966.140048958332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45966.140048958332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45966.140048958332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45966.140048958332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45966.140048958332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45966.140048958332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45966.140048958332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45966.140048958332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45966.140048958332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45966.140048958332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45966.140048958332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45966.140048958332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45966.140048958332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45966.140048958332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45966.140048958332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45966.140048958332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45966.140048958332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45966.140048958332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45966.140048958332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45966.140048958332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45966.140048958332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45966.140048958332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45966.140048958332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45966.140048958332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45966.140048958332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45966.140048958332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45966.140048958332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45966.140048958332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45966.140048958332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45966.140048958332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45966.140048958332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45966.140048958332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45966.140048958332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45966.140048958332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45966.140048958332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45966.140048958332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45966.140048958332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45966.140048958332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45966.140048958332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45966.140048958332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45966.140048958332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45966.140048958332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45966.140048958332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45966.140048958332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45966.140048958332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45966.140048958332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45966.140048958332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45966.140048958332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45966.140048958332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45966.140048958332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45966.140048958332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45966.140048958332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45966.140048958332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45966.140048958332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45966.140048958332</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45966.140048958332</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45966.140048958332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45966.140048958332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45966.140048958332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45966.140048958332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45966.140048958332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45966.140048958332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45966.140048958332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45966.140048958332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45966.140048958332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45966.140048958332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45966.140048958332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45966.140048958332</v>
      </c>
      <c r="H14" s="22" t="s">
        <v>39107</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45966.140048958332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45966.140048958332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45966.140048958332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45966.140048958332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45966.140048958332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45966.140048958332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45966.140048958332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45966.140048958332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45966.140048958332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45966.140048958332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45966.140048958332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45966.140048958332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45966.140048958332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45966.140048958332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45966.140048958332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45966.140048958332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45966.140048958332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45966.140048958332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45966.140048958332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45966.140048958332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45966.140048958332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45966.140048958332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45966.140048958332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45966.140048958332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45966.140048958332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45966.140048958332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45966.140048958332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45966.140048958332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45966.140048958332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45966.140048958332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45966.140048958332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45966.140048958332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45966.140048958332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45966.140048958332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45966.140048958332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45966.140048958332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45966.140048958332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45966.140048958332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45966.140048958332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45966.140048958332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45966.140048958332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45966.140048958332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45966.140048958332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45966.140048958332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45966.140048958332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45966.140048958332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45966.140048958332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45966.140048958332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45966.140048958332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45966.140048958332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45966.140048958332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45966.140048958332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45966.140048958332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45966.140048958332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45966.140048958332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45966.140048958332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45966.140048958332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45966.140048958332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45966.140048958332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45966.140048958332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45966.140048958332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45966.140048958332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45966.140048958332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45966.140048958332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45966.140048958332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45966.140048958332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45966.140048958332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45966.140048958332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45966.140048958332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45966.140048958332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45966.140048958332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45966.140048958332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45966.140048958332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45966.140048958332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45966.140048958332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45966.140048958332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45966.140048958332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45966.140048958332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45966.140048958332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45966.140048958332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45966.140048958332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45966.140048958332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45966.140048958332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45966.140048958332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45966.140048958332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45966.140048958332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45966.140048958332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45966.140048958332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45966.140048958332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45966.140048958332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45966.140048958332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45966.140048958332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45966.140048958332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45966.140048958332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45966.140048958332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45966.140048958332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45966.140048958332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45966.140048958332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45966.140048958332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45966.140048958332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45966.140048958332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45966.140048958332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45966.140048958332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45966.140048958332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45966.140048958332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45966.140048958332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45966.140048958332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45966.140048958332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45966.140048958332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45966.140048958332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45966.140048958332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45966.140048958332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45966.140048958332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45966.140048958332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45966.140048958332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45966.140048958332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45966.140048958332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45966.140048958332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45966.140048958332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45966.140048958332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45966.140048958332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45966.140048958332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45966.140048958332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45966.140048958332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45966.140048958332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45966.140048958332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45966.140048958332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45966.140048958332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45966.140048958332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45966.140048958332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45966.140048958332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45966.140048958332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45966.140048958332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45966.140048958332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45966.140048958332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45966.140048958332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45966.140048958332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45966.140048958332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45966.140048958332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45966.140048958332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45966.140048958332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45966.140048958332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45966.140048958332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45966.140048958332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45966.140048958332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45966.140048958332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45966.140048958332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45966.140048958332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45966.140048958332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45966.140048958332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45966.140048958332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45966.140048958332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45966.140048958332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45966.140048958332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45966.140048958332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45966.140048958332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45966.140048958332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45966.140048958332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45966.140048958332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45966.140048958332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45966.140048958332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45966.140048958332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45966.140048958332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45966.140048958332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45966.140048958332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45966.140048958332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45966.140048958332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45966.140048958332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45966.140048958332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45966.140048958332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45966.140048958332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45966.140048958332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45966.140048958332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45966.140048958332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45966.140048958332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45966.140048958332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45966.140048958332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45966.140048958332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45966.140048958332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45966.140048958332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45966.140048958332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45966.140048958332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45966.140048958332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45966.140048958332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45966.140048958332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45966.140048958332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45966.140048958332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45966.140048958332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45966.140048958332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45966.140048958332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45966.140048958332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45966.140048958332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45966.140048958332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45966.140048958332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45966.140048958332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45966.140048958332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45966.140048958332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45966.140048958332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45966.140048958332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45966.140048958332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45966.140048958332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45966.140048958332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45966.140048958332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45966.140048958332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45966.140048958332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45966.140048958332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45966.140048958332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45966.140048958332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45966.140048958332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45966.140048958332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45966.140048958332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45966.140048958332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45966.140048958332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45966.140048958332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45966.140048958332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45966.140048958332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45966.140048958332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45966.140048958332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45966.140048958332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45966.140048958332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45966.140048958332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45966.140048958332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45966.140048958332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45966.140048958332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45966.140048958332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45966.140048958332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45966.140048958332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45966.140048958332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45966.140048958332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45966.140048958332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45966.140048958332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45966.140048958332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45966.140048958332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45966.140048958332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45966.140048958332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45966.140048958332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45966.140048958332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45966.140048958332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45966.140048958332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45966.140048958332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45966.140048958332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45966.140048958332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45966.140048958332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45966.140048958332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45966.140048958332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45966.140048958332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45966.140048958332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45966.140048958332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45966.140048958332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45966.140048958332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45966.140048958332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45966.140048958332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45966.140048958332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45966.140048958332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45966.140048958332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45966.140048958332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45966.140048958332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45966.140048958332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45966.140048958332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45966.140048958332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45966.140048958332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45966.140048958332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45966.140048958332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45966.140048958332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45966.140048958332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45966.140048958332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45966.140048958332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45966.140048958332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45966.140048958332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45966.140048958332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45966.140048958332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45966.140048958332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45966.140048958332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45966.140048958332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45966.140048958332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45966.140048958332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45966.140048958332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45966.140048958332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45966.140048958332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45966.140048958332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45966.140048958332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45966.140048958332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45966.140048958332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45966.140048958332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45966.140048958332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45966.140048958332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45966.140048958332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45966.140048958332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45966.140048958332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45966.140048958332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45966.140048958332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45966.140048958332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45966.140048958332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45966.140048958332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45966.140048958332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45966.140048958332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45966.140048958332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45966.140048958332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45966.140048958332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45966.140048958332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45966.140048958332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45966.140048958332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45966.140048958332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45966.140048958332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45966.140048958332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45966.140048958332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45966.140048958332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45966.140048958332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45966.140048958332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45966.140048958332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45966.140048958332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45966.140048958332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45966.140048958332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45966.140048958332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45966.140048958332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45966.140048958332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45966.140048958332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45966.140048958332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45966.140048958332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45966.140048958332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45966.140048958332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45966.140048958332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45966.140048958332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45966.140048958332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45966.140048958332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45966.140048958332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45966.140048958332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45966.140048958332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45966.140048958332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45966.140048958332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45966.140048958332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45966.140048958332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45966.140048958332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45966.140048958332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45966.140048958332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45966.140048958332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45966.140048958332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45966.140048958332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45966.140048958332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45966.140048958332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45966.140048958332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45966.140048958332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45966.140048958332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45966.140048958332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45966.140048958332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45966.140048958332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45966.140048958332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45966.140048958332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45966.140048958332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45966.140048958332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45966.140048958332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45966.140048958332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45966.140048958332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45966.140048958332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45966.140048958332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45966.140048958332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45966.140048958332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45966.140048958332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45966.140048958332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45966.140048958332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45966.140048958332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45966.140048958332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45966.140048958332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45966.140048958332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45966.140048958332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45966.140048958332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45966.140048958332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45966.140048958332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45966.140048958332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45966.140048958332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45966.140048958332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45966.140048958332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45966.140048958332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45966.140048958332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45966.140048958332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45966.140048958332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45966.140048958332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45966.140048958332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45966.140048958332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45966.140048958332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45966.140048958332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45966.140048958332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45966.140048958332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45966.140048958332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45966.140048958332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45966.140048958332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45966.140048958332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45966.140048958332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45966.140048958332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45966.140048958332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45966.140048958332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45966.140048958332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45966.140048958332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45966.140048958332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45966.140048958332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45966.140048958332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45966.140048958332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45966.140048958332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45966.140048958332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45966.140048958332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45966.140048958332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45966.140048958332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45966.140048958332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45966.140048958332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45966.140048958332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45966.140048958332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45966.140048958332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45966.140048958332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45966.140048958332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45966.140048958332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45966.140048958332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45966.140048958332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45966.140048958332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45966.140048958332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45966.140048958332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45966.140048958332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45966.140048958332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45966.140048958332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45966.140048958332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45966.140048958332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45966.140048958332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45966.140048958332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45966.140048958332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45966.140048958332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45966.140048958332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45966.140048958332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45966.140048958332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45966.140048958332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45966.140048958332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45966.140048958332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45966.140048958332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45966.140048958332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45966.140048958332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45966.140048958332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45966.140048958332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45966.140048958332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45966.140048958332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45966.140048958332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45966.140048958332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45966.140048958332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45966.140048958332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45966.140048958332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45966.140048958332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45966.140048958332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45966.140048958332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45966.140048958332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45966.140048958332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45966.140048958332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45966.140048958332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45966.140048958332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45966.140048958332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45966.140048958332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45966.140048958332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45966.140048958332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45966.140048958332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45966.140048958332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45966.140048958332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45966.140048958332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45966.140048958332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45966.140048958332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45966.140048958332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45966.140048958332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45966.140048958332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45966.140048958332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45966.140048958332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45966.140048958332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45966.140048958332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45966.140048958332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45966.140048958332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45966.140048958332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45966.140048958332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45966.140048958332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45966.140048958332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45966.140048958332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45966.140048958332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45966.140048958332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45966.140048958332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45966.140048958332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45966.140048958332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45966.140048958332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45966.140048958332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45966.140048958332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45966.140048958332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45966.140048958332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45966.140048958332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45966.140048958332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45966.140048958332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45966.140048958332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45966.140048958332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45966.140048958332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45966.140048958332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45966.140048958332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45966.140048958332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45966.140048958332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45966.140048958332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45966.140048958332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45966.140048958332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45966.140048958332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45966.140048958332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45966.140048958332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45966.140048958332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45966.140048958332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45966.140048958332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45966.140048958332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45966.140048958332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45966.140048958332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45966.140048958332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45966.140048958332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45966.140048958332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45966.140048958332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45966.140048958332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45966.140048958332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45966.140048958332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45966.140048958332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45966.140048958332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45966.140048958332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45966.140048958332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45966.140048958332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45966.140048958332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45966.140048958332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45966.140048958332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45966.140048958332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45966.140048958332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45966.140048958332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45966.140048958332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45966.140048958332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45966.140048958332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45966.140048958332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45966.140048958332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45966.140048958332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45966.140048958332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45966.140048958332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45966.140048958332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45966.140048958332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45966.140048958332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45966.140048958332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45966.140048958332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45966.140048958332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45966.140048958332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45966.140048958332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45966.140048958332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45966.140048958332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45966.140048958332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45966.140048958332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45966.140048958332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45966.140048958332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45966.140048958332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45966.140048958332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45966.140048958332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45966.140048958332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45966.140048958332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45966.140048958332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45966.140048958332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45966.140048958332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45966.140048958332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45966.140048958332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45966.140048958332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45966.140048958332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45966.140048958332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45966.140048958332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45966.140048958332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45966.140048958332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45966.140048958332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45966.140048958332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45966.140048958332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45966.140048958332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45966.140048958332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45966.140048958332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45966.140048958332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45966.140048958332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45966.140048958332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45966.140048958332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45966.140048958332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45966.140048958332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45966.140048958332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45966.140048958332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45966.140048958332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45966.140048958332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45966.140048958332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45966.140048958332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45966.140048958332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45966.140048958332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45966.140048958332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45966.140048958332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45966.140048958332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45966.140048958332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45966.140048958332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45966.140048958332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45966.140048958332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45966.140048958332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45966.140048958332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45966.140048958332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45966.140048958332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45966.140048958332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45966.140048958332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45966.140048958332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45966.140048958332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45966.140048958332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45966.140048958332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45966.140048958332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45966.140048958332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45966.140048958332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45966.140048958332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45966.140048958332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45966.140048958332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45966.140048958332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45966.140048958332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45966.140048958332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45966.140048958332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45966.140048958332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45966.140048958332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45966.140048958332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45966.140048958332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45966.140048958332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45966.140048958332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45966.140048958332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45966.140048958332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45966.140048958332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45966.140048958332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45966.140048958332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45966.140048958332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45966.140048958332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45966.140048958332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45966.140048958332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45966.140048958332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45966.140048958332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45966.140048958332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45966.140048958332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45966.140048958332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45966.140048958332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45966.140048958332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45966.140048958332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45966.140048958332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45966.140048958332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45966.140048958332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45966.140048958332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45966.140048958332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45966.140048958332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45966.140048958332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45966.140048958332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45966.140048958332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45966.140048958332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45966.140048958332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45966.140048958332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45966.140048958332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45966.140048958332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45966.140048958332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45966.140048958332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45966.140048958332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45966.140048958332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45966.140048958332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45966.140048958332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45966.140048958332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45966.140048958332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45966.140048958332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45966.140048958332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45966.140048958332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45966.140048958332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45966.140048958332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45966.140048958332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45966.140048958332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45966.140048958332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45966.140048958332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45966.140048958332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45966.140048958332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45966.140048958332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45966.140048958332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45966.140048958332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45966.140048958332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45966.140048958332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45966.140048958332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45966.140048958332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45966.140048958332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45966.140048958332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45966.140048958332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45966.140048958332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45966.140048958332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45966.140048958332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45966.140048958332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45966.140048958332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45966.140048958332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45966.140048958332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45966.140048958332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45966.140048958332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45966.140048958332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45966.140048958332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45966.140048958332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45966.140048958332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45966.140048958332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45966.140048958332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45966.140048958332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45966.140048958332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45966.140048958332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45966.140048958332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45966.140048958332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45966.140048958332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45966.140048958332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45966.140048958332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45966.140048958332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45966.140048958332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45966.140048958332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45966.140048958332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45966.140048958332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45966.140048958332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45966.140048958332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45966.140048958332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45966.140048958332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45966.140048958332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45966.140048958332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45966.140048958332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45966.140048958332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45966.140048958332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45966.140048958332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45966.140048958332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45966.140048958332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45966.140048958332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45966.140048958332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45966.140048958332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45966.140048958332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45966.140048958332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45966.140048958332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45966.140048958332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45966.140048958332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45966.140048958332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45966.140048958332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45966.140048958332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45966.140048958332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45966.140048958332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45966.140048958332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45966.140048958332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45966.140048958332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45966.140048958332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45966.140048958332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45966.140048958332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45966.140048958332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45966.140048958332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45966.140048958332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45966.140048958332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45966.140048958332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45966.140048958332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45966.140048958332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45966.140048958332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45966.140048958332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45966.140048958332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45966.140048958332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45966.140048958332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45966.140048958332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45966.140048958332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45966.140048958332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45966.140048958332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45966.140048958332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45966.140048958332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45966.140048958332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45966.140048958332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45966.140048958332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45966.140048958332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45966.140048958332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45966.140048958332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45966.140048958332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45966.140048958332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45966.140048958332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45966.140048958332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45966.140048958332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45966.140048958332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45966.140048958332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45966.140048958332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45966.140048958332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45966.140048958332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45966.140048958332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45966.140048958332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45966.140048958332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45966.140048958332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45966.140048958332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45966.140048958332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45966.140048958332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45966.140048958332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45966.140048958332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45966.140048958332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45966.140048958332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45966.140048958332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45966.140048958332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45966.140048958332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45966.140048958332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45966.140048958332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45966.140048958332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45966.140048958332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45966.140048958332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45966.140048958332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45966.140048958332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45966.140048958332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45966.140048958332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45966.140048958332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45966.140048958332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45966.140048958332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45966.140048958332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45966.140048958332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45966.140048958332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45966.140048958332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45966.140048958332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45966.140048958332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45966.140048958332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45966.140048958332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45966.140048958332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45966.140048958332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45966.140048958332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45966.140048958332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45966.140048958332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45966.140048958332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45966.140048958332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45966.140048958332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45966.140048958332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45966.140048958332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45966.140048958332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45966.140048958332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45966.140048958332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45966.140048958332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45966.140048958332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45966.140048958332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45966.140048958332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45966.140048958332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45966.140048958332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45966.140048958332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45966.140048958332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45966.140048958332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45966.140048958332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45966.140048958332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45966.140048958332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45966.140048958332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45966.140048958332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45966.140048958332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45966.140048958332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45966.140048958332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45966.140048958332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45966.140048958332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45966.140048958332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45966.140048958332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45966.140048958332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45966.140048958332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45966.140048958332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45966.140048958332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45966.140048958332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45966.140048958332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45966.140048958332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45966.140048958332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45966.140048958332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45966.140048958332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45966.140048958332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45966.140048958332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45966.140048958332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45966.140048958332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45966.140048958332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45966.140048958332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45966.140048958332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45966.140048958332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45966.140048958332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45966.140048958332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45966.140048958332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45966.140048958332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45966.140048958332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45966.140048958332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45966.140048958332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45966.140048958332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45966.140048958332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45966.140048958332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45966.140048958332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45966.140048958332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45966.140048958332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45966.140048958332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45966.140048958332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45966.140048958332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45966.140048958332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45966.140048958332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45966.140048958332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45966.140048958332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45966.140048958332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45966.140048958332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45966.140048958332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45966.140048958332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45966.140048958332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45966.140048958332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45966.140048958332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45966.140048958332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45966.140048958332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45966.140048958332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45966.140048958332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45966.140048958332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45966.140048958332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45966.140048958332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45966.140048958332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45966.140048958332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45966.140048958332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45966.140048958332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45966.140048958332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45966.140048958332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45966.140048958332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45966.140048958332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45966.140048958332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45966.140048958332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45966.140048958332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45966.140048958332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45966.140048958332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45966.140048958332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45966.140048958332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45966.140048958332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45966.140048958332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45966.140048958332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45966.140048958332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45966.140048958332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45966.140048958332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45966.140048958332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45966.140048958332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45966.140048958332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45966.140048958332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45966.140048958332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45966.140048958332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45966.140048958332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45966.140048958332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45966.140048958332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45966.140048958332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45966.140048958332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45966.140048958332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45966.140048958332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45966.140048958332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45966.140048958332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45966.140048958332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45966.140048958332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45966.140048958332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45966.140048958332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45966.140048958332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45966.140048958332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45966.140048958332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45966.140048958332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45966.140048958332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45966.140048958332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45966.140048958332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45966.140048958332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45966.140048958332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45966.140048958332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45966.140048958332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45966.140048958332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45966.140048958332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45966.140048958332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45966.140048958332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45966.140048958332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45966.140048958332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45966.140048958332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45966.140048958332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45966.140048958332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45966.140048958332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45966.140048958332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45966.140048958332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45966.140048958332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45966.140048958332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45966.140048958332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45966.140048958332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45966.140048958332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45966.140048958332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45966.140048958332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45966.140048958332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45966.140048958332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45966.140048958332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45966.140048958332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45966.140048958332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45966.140048958332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45966.140048958332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45966.140048958332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45966.140048958332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45966.140048958332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45966.140048958332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45966.140048958332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45966.140048958332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45966.140048958332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45966.140048958332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45966.140048958332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45966.140048958332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45966.140048958332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45966.140048958332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45966.140048958332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45966.140048958332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45966.140048958332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45966.140048958332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45966.140048958332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45966.140048958332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45966.140048958332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45966.140048958332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45966.140048958332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45966.140048958332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45966.140048958332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45966.140048958332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45966.140048958332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45966.140048958332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45966.140048958332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45966.140048958332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45966.140048958332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45966.140048958332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45966.140048958332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45966.140048958332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45966.140048958332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45966.140048958332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45966.140048958332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45966.140048958332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45966.140048958332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45966.140048958332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45966.140048958332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45966.140048958332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45966.140048958332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45966.140048958332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45966.140048958332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45966.140048958332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45966.140048958332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45966.140048958332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45966.140048958332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45966.140048958332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45966.140048958332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45966.140048958332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45966.140048958332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45966.140048958332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45966.140048958332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45966.140048958332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45966.140048958332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45966.140048958332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45966.140048958332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45966.140048958332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45966.140048958332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45966.140048958332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45966.140048958332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45966.140048958332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45966.140048958332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45966.140048958332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45966.140048958332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45966.140048958332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45966.140048958332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45966.140048958332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45966.140048958332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45966.140048958332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45966.140048958332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45966.140048958332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45966.140048958332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45966.140048958332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45966.140048958332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45966.140048958332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45966.140048958332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45966.140048958332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45966.140048958332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45966.140048958332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45966.140048958332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45966.140048958332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45966.140048958332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45966.140048958332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45966.140048958332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45966.140048958332</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tabSelected="1" workbookViewId="0">
      <selection activeCell="D15" sqref="D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262.65933136573585</v>
      </c>
      <c r="H2" s="98">
        <v>45703.474768518521</v>
      </c>
      <c r="I2" s="98" t="str">
        <f>IFERROR(VLOOKUP(D2,DB!A:F,6,0),"")</f>
        <v>SCECO</v>
      </c>
      <c r="J2" s="98" t="str">
        <f>IFERROR(VLOOKUP(D2,DB!A:G,7,0),"")</f>
        <v>Dead</v>
      </c>
      <c r="K2" s="100" t="s">
        <v>39109</v>
      </c>
      <c r="L2" s="93" t="str">
        <f>IFERROR(VLOOKUP(D2,DB!A:I,9,0),"")</f>
        <v>Latis</v>
      </c>
    </row>
    <row r="3" spans="1:16" ht="15" customHeight="1">
      <c r="A3" s="118"/>
      <c r="B3" s="118" t="str">
        <f>IFERROR(VLOOKUP(D3,DB!A:K,11,0),"")</f>
        <v/>
      </c>
      <c r="C3" s="119"/>
      <c r="D3" s="93"/>
      <c r="E3" s="97"/>
      <c r="F3" s="122"/>
      <c r="G3" s="123">
        <f ca="1">IFERROR(NOW()-F3,"")</f>
        <v>45966.140048958332</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45966.140048958332</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45966.140048958332</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45966.140048958332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45966.140048958332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45966.140048958332</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45966.140048958332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45966.140048958332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45966.140048958332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45966.140048958332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45966.140048958332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45966.140048958332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45966.140048958332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45966.140048958332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45966.140048958332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45966.140048958332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45966.140048958332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45966.140048958332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45966.140048958332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45966.140048958332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45966.140048958332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45966.140048958332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45966.140048958332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45966.140048958332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45966.140048958332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45966.140048958332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45966.140048958332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45966.140048958332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45966.140048958332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45966.140048958332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45966.140048958332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45966.140048958332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45966.140048958332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45966.140048958332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45966.140048958332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45966.140048958332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45966.140048958332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45966.140048958332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45966.140048958332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45966.140048958332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45966.140048958332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45966.140048958332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45966.140048958332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45966.140048958332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45966.140048958332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45966.140048958332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45966.140048958332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45966.140048958332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45966.140048958332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45966.140048958332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45966.140048958332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45966.140048958332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45966.140048958332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45966.140048958332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45966.140048958332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45966.140048958332</v>
      </c>
      <c r="H58" s="122"/>
      <c r="I58" s="118" t="str">
        <f>IFERROR(VLOOKUP(D58,DB!A:F,6,0),"")</f>
        <v/>
      </c>
      <c r="J58" s="118" t="str">
        <f>IFERROR(VLOOKUP(D58,DB!A:G,7,0),"")</f>
        <v/>
      </c>
      <c r="K58" s="124"/>
      <c r="L58" s="120" t="str">
        <f>IFERROR(VLOOKUP(D58,DB!A:I,9,0),"")</f>
        <v/>
      </c>
    </row>
    <row r="59" spans="1:12" ht="15" customHeight="1">
      <c r="A59" s="125"/>
      <c r="B59" s="125" t="str">
        <f>IFERROR(VLOOKUP(D59,DB!A:K,11,0),"")</f>
        <v/>
      </c>
      <c r="C59" s="126"/>
      <c r="D59" s="127"/>
      <c r="E59" s="128"/>
      <c r="F59" s="129"/>
      <c r="G59" s="130">
        <f ca="1">IFERROR(NOW()-F59,"")</f>
        <v>45966.140048958332</v>
      </c>
      <c r="H59" s="129"/>
      <c r="I59" s="125" t="str">
        <f>IFERROR(VLOOKUP(D59,DB!A:F,6,0),"")</f>
        <v/>
      </c>
      <c r="J59" s="125" t="str">
        <f>IFERROR(VLOOKUP(D59,DB!A:G,7,0),"")</f>
        <v/>
      </c>
      <c r="K59" s="131"/>
      <c r="L59" s="127" t="str">
        <f>IFERROR(VLOOKUP(D59,DB!A:I,9,0),"")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39110</v>
      </c>
      <c r="B2" s="37" t="str">
        <f>IFERROR(VLOOKUP(D2,DB!A:K,11,0),"")</f>
        <v>R5</v>
      </c>
      <c r="C2" s="37">
        <v>3</v>
      </c>
      <c r="D2" s="117" t="s">
        <v>36011</v>
      </c>
      <c r="E2" s="37" t="s">
        <v>39021</v>
      </c>
      <c r="F2" s="38">
        <v>45891.832060185188</v>
      </c>
      <c r="G2" s="143">
        <f ca="1">IFERROR(NOW()-F2,"")</f>
        <v>74.307988773143734</v>
      </c>
      <c r="H2" s="38">
        <v>45891.790393518517</v>
      </c>
      <c r="I2" s="37" t="str">
        <f>IFERROR(VLOOKUP(D2,DB!A:F,6,0),"")</f>
        <v>Generator-SG</v>
      </c>
      <c r="J2" s="37" t="str">
        <f>IFERROR(VLOOKUP(D2,DB!A:G,7,0),"")</f>
        <v>Vandalized</v>
      </c>
      <c r="K2" s="37" t="s">
        <v>39111</v>
      </c>
      <c r="L2" s="37" t="str">
        <f>IFERROR(VLOOKUP(D2,DB!A:I,9,0),"")</f>
        <v>Latis</v>
      </c>
      <c r="M2" s="116"/>
    </row>
    <row r="3" spans="1:13" ht="30.75">
      <c r="A3" s="37" t="s">
        <v>39112</v>
      </c>
      <c r="B3" s="37" t="str">
        <f>IFERROR(VLOOKUP(D3,DB!A:K,11,0),"")</f>
        <v>R5</v>
      </c>
      <c r="C3" s="37">
        <v>1</v>
      </c>
      <c r="D3" s="37" t="s">
        <v>33268</v>
      </c>
      <c r="E3" s="37" t="s">
        <v>39100</v>
      </c>
      <c r="F3" s="38">
        <v>45926.188877314817</v>
      </c>
      <c r="G3" s="143">
        <f t="shared" ref="G3" ca="1" si="0">IFERROR(NOW()-F3,"")</f>
        <v>39.951171643515409</v>
      </c>
      <c r="H3" s="38">
        <v>45926.158159722225</v>
      </c>
      <c r="I3" s="37" t="str">
        <f>IFERROR(VLOOKUP(D3,DB!A:F,6,0),"")</f>
        <v>SCECO</v>
      </c>
      <c r="J3" s="37" t="str">
        <f>IFERROR(VLOOKUP(D3,DB!A:G,7,0),"")</f>
        <v>Good</v>
      </c>
      <c r="K3" s="37" t="s">
        <v>39113</v>
      </c>
      <c r="L3" s="37" t="str">
        <f>IFERROR(VLOOKUP(D3,DB!A:I,9,0),"")</f>
        <v>Latis</v>
      </c>
      <c r="M3" s="116"/>
    </row>
    <row r="4" spans="1:13" ht="48" customHeight="1">
      <c r="A4" s="151" t="s">
        <v>39114</v>
      </c>
      <c r="B4" s="151" t="str">
        <f>IFERROR(VLOOKUP(D4,DB!A:K,11,0),"")</f>
        <v>R5</v>
      </c>
      <c r="C4" s="151">
        <v>1</v>
      </c>
      <c r="D4" s="151" t="s">
        <v>34758</v>
      </c>
      <c r="E4" s="151" t="s">
        <v>39100</v>
      </c>
      <c r="F4" s="152">
        <v>45948.661111111112</v>
      </c>
      <c r="G4" s="153">
        <f ca="1">IFERROR(NOW()-F4,"")</f>
        <v>17.47893784721964</v>
      </c>
      <c r="H4" s="152">
        <v>45948.661111111112</v>
      </c>
      <c r="I4" s="151" t="str">
        <f>IFERROR(VLOOKUP(D4,DB!A:F,6,0),"")</f>
        <v>SCECO</v>
      </c>
      <c r="J4" s="151" t="str">
        <f>IFERROR(VLOOKUP(D4,DB!A:G,7,0),"")</f>
        <v>Dead</v>
      </c>
      <c r="K4" s="151" t="s">
        <v>39115</v>
      </c>
      <c r="L4" s="151" t="str">
        <f>IFERROR(VLOOKUP(D4,DB!A:I,9,0),"")</f>
        <v>Latis</v>
      </c>
    </row>
    <row r="5" spans="1:13" ht="15">
      <c r="A5" s="151"/>
      <c r="B5" s="151" t="str">
        <f>IFERROR(VLOOKUP(D5,DB!A:K,11,0),"")</f>
        <v/>
      </c>
      <c r="C5" s="151"/>
      <c r="D5" s="151"/>
      <c r="E5" s="151"/>
      <c r="F5" s="152"/>
      <c r="G5" s="153">
        <f ca="1">IFERROR(NOW()-F5,"")</f>
        <v>45966.140048958332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45966.140048958332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45966.140048958332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45966.140048958332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45966.140048958332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45966.140048958332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45966.140048958332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45966.140048958332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45966.140048958332</v>
      </c>
      <c r="H13" s="152"/>
      <c r="I13" s="151" t="str">
        <f>IFERROR(VLOOKUP(D13,DB!A:F,6,0),"")</f>
        <v/>
      </c>
      <c r="J13" s="151" t="str">
        <f>IFERROR(VLOOKUP(D13,DB!A:G,7,0),"")</f>
        <v/>
      </c>
      <c r="K13" s="151"/>
      <c r="L13" s="151" t="str">
        <f>IFERROR(VLOOKUP(D13,DB!A:I,9,0),"")</f>
        <v/>
      </c>
    </row>
    <row r="14" spans="1:13" ht="15">
      <c r="A14" s="157"/>
      <c r="B14" s="157" t="str">
        <f>IFERROR(VLOOKUP(D14,DB!A:K,11,0),"")</f>
        <v/>
      </c>
      <c r="C14" s="157"/>
      <c r="D14" s="157"/>
      <c r="E14" s="157"/>
      <c r="F14" s="158"/>
      <c r="G14" s="159">
        <f ca="1">IFERROR(NOW()-F14,"")</f>
        <v>45966.140048958332</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45966.140048958332</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45966.140048958332</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45966.140048958332</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45966.140048958332</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45966.140048958332</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45966.140048958332</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45966.140048958332</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45966.140048958332</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45966.140048958332</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45966.140048958332</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45966.140048958332</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45966.140048958332</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45966.140048958332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45966.140048958332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45966.140048958332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45966.140048958332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45966.140048958332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45966.140048958332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45966.140048958332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45966.140048958332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45966.140048958332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45966.140048958332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45966.140048958332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45966.140048958332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45966.140048958332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45966.140048958332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45966.140048958332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45966.140048958332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45966.140048958332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45966.140048958332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45966.140048958332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45966.140048958332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45966.140048958332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45966.140048958332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45966.140048958332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45966.140048958332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45966.140048958332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45966.140048958332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45966.140048958332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45966.140048958332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45966.140048958332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45966.140048958332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45966.140048958332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45966.140048958332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45966.140048958332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45966.140048958332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45966.140048958332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45966.140048958332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45966.140048958332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45966.140048958332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45966.140048958332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45966.140048958332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45966.140048958332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45966.140048958332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45966.140048958332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45966.140048958332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45966.140048958332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45966.140048958332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45966.140048958332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45966.140048958332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45966.140048958332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45966.140048958332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45966.140048958332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45966.140048958332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45966.140048958332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45966.140048958332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45966.140048958332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45966.140048958332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45966.140048958332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45966.140048958332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45966.140048958332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45966.140048958332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45966.140048958332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45966.140048958332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45966.140048958332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45966.140048958332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45966.140048958332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45966.140048958332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45966.140048958332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45966.140048958332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45966.140048958332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45966.140048958332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45966.140048958332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45966.140048958332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45966.140048958332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45966.140048958332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45966.140048958332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45966.140048958332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45966.140048958332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45966.140048958332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45966.140048958332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45966.140048958332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45966.140048958332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45966.140048958332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45966.140048958332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45966.140048958332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45966.140048958332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45966.140048958332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45966.140048958332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45966.140048958332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45966.140048958332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45966.140048958332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45966.140048958332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45966.140048958332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45966.140048958332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45966.140048958332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45966.140048958332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45966.140048958332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45966.140048958332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45966.140048958332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45966.140048958332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45966.140048958332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45966.140048958332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45966.140048958332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45966.140048958332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45966.140048958332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45966.140048958332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45966.140048958332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45966.140048958332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45966.140048958332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45966.140048958332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45966.140048958332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45966.140048958332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45966.140048958332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45966.140048958332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45966.140048958332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45966.140048958332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45966.140048958332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45966.140048958332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45966.140048958332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45966.140048958332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45966.140048958332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45966.140048958332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45966.140048958332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45966.140048958332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45966.140048958332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45966.140048958332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45966.140048958332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45966.140048958332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45966.140048958332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45966.140048958332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45966.140048958332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45966.140048958332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45966.140048958332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45966.140048958332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45966.140048958332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45966.140048958332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45966.140048958332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45966.140048958332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45966.140048958332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45966.140048958332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45966.140048958332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45966.140048958332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45966.140048958332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45966.140048958332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45966.140048958332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45966.140048958332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45966.140048958332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45966.140048958332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45966.140048958332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45966.140048958332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45966.140048958332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45966.140048958332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45966.140048958332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45966.140048958332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45966.140048958332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45966.140048958332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45966.140048958332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45966.140048958332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45966.140048958332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45966.140048958332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45966.140048958332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45966.140048958332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45966.140048958332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45966.140048958332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45966.140048958332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45966.140048958332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45966.140048958332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45966.140048958332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45966.140048958332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45966.140048958332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45966.140048958332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45966.140048958332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45966.140048958332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45966.140048958332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45966.140048958332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45966.140048958332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45966.140048958332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45966.140048958332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45966.140048958332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45966.140048958332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45966.140048958332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45966.140048958332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45966.140048958332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45966.140048958332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45966.140048958332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45966.140048958332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45966.140048958332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45966.140048958332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45966.140048958332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45966.140048958332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45966.140048958332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45966.140048958332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45966.140048958332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45966.140048958332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45966.140048958332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45966.140048958332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45966.140048958332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45966.140048958332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45966.140048958332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45966.140048958332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45966.140048958332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45966.140048958332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45966.140048958332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45966.140048958332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45966.140048958332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45966.140048958332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45966.140048958332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45966.140048958332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45966.140048958332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45966.140048958332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45966.140048958332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45966.140048958332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45966.140048958332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45966.140048958332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45966.140048958332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45966.140048958332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45966.140048958332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45966.140048958332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45966.140048958332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45966.140048958332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45966.140048958332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45966.140048958332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45966.140048958332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45966.140048958332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45966.140048958332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45966.140048958332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45966.140048958332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45966.140048958332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45966.140048958332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45966.140048958332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45966.140048958332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45966.140048958332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45966.140048958332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45966.140048958332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45966.140048958332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45966.140048958332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45966.140048958332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45966.140048958332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45966.140048958332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45966.140048958332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45966.140048958332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45966.140048958332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45966.140048958332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45966.140048958332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45966.140048958332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45966.140048958332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45966.140048958332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45966.140048958332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45966.140048958332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45966.140048958332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45966.140048958332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45966.140048958332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45966.140048958332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45966.140048958332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45966.140048958332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45966.140048958332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45966.140048958332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45966.140048958332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45966.140048958332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45966.140048958332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45966.140048958332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45966.140048958332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45966.140048958332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45966.140048958332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45966.140048958332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45966.140048958332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45966.140048958332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45966.140048958332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45966.140048958332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45966.140048958332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45966.140048958332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45966.140048958332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45966.140048958332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45966.140048958332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45966.140048958332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45966.140048958332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45966.140048958332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45966.140048958332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45966.140048958332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45966.140048958332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45966.140048958332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45966.140048958332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45966.140048958332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45966.140048958332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45966.140048958332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45966.140048958332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45966.140048958332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45966.140048958332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45966.140048958332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45966.140048958332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45966.140048958332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45966.140048958332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45966.140048958332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45966.140048958332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45966.140048958332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45966.140048958332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45966.140048958332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45966.140048958332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45966.140048958332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45966.140048958332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45966.140048958332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45966.140048958332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45966.140048958332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45966.140048958332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45966.140048958332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45966.140048958332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45966.140048958332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45966.140048958332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45966.140048958332</v>
      </c>
      <c r="H334" s="158"/>
      <c r="I334" s="157" t="str">
        <f>IFERROR(VLOOKUP(D334,DB!A:F,6,0),"")</f>
        <v/>
      </c>
      <c r="J334" s="157" t="str">
        <f>IFERROR(VLOOKUP(D334,DB!A:G,7,0),"")</f>
        <v/>
      </c>
      <c r="K334" s="157"/>
      <c r="L334" s="157" t="str">
        <f>IFERROR(VLOOKUP(D334,DB!A:I,9,0),"")</f>
        <v/>
      </c>
    </row>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44" ht="15"/>
    <row r="445" ht="15"/>
    <row r="447" ht="15"/>
    <row r="448" ht="15"/>
    <row r="449" ht="15"/>
    <row r="450" ht="15"/>
    <row r="452" ht="15"/>
    <row r="453" ht="15"/>
    <row r="460" ht="15"/>
    <row r="461" ht="15"/>
    <row r="462" ht="15"/>
    <row r="463" ht="15"/>
    <row r="464" ht="15"/>
    <row r="465" ht="15"/>
    <row r="468" ht="15"/>
    <row r="469" ht="15"/>
    <row r="470" ht="15"/>
    <row r="471" ht="15"/>
    <row r="472" ht="15"/>
    <row r="473" ht="15"/>
    <row r="474" ht="15"/>
    <row r="475"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5" ht="15"/>
    <row r="536" ht="15"/>
    <row r="573" ht="15"/>
    <row r="574" ht="15"/>
    <row r="575" ht="15"/>
    <row r="576" ht="15"/>
    <row r="577" ht="15"/>
    <row r="578" ht="15"/>
    <row r="579" ht="15"/>
    <row r="580" ht="15"/>
    <row r="581" ht="15"/>
    <row r="582"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7" ht="15"/>
    <row r="668"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872" ht="15"/>
    <row r="873" ht="15"/>
    <row r="874" ht="15"/>
    <row r="875" ht="15"/>
    <row r="876" ht="15"/>
    <row r="877" ht="15"/>
    <row r="883" ht="15"/>
    <row r="884" ht="15"/>
    <row r="885" ht="15"/>
    <row r="886" ht="15"/>
    <row r="887" ht="15"/>
    <row r="888" ht="15"/>
    <row r="889"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40" ht="15"/>
    <row r="941" ht="15"/>
    <row r="947" ht="15"/>
    <row r="948" ht="15"/>
    <row r="950" ht="15"/>
    <row r="951" ht="15"/>
    <row r="952" ht="15"/>
    <row r="953" ht="15"/>
    <row r="954" ht="15"/>
    <row r="955" ht="15"/>
    <row r="956" ht="15"/>
    <row r="958" ht="15"/>
    <row r="959" ht="15"/>
    <row r="960"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030" ht="15"/>
    <row r="1031" ht="15"/>
    <row r="1032" ht="15"/>
    <row r="1033" ht="15"/>
    <row r="1034" ht="15"/>
    <row r="1035" ht="15"/>
    <row r="1036" ht="15"/>
    <row r="1037" ht="15"/>
    <row r="1038" ht="15"/>
    <row r="1039" ht="15"/>
    <row r="1040" ht="15"/>
    <row r="1041" ht="15"/>
    <row r="1042" ht="15"/>
    <row r="1044" ht="15"/>
    <row r="1045" ht="15"/>
    <row r="1046" ht="15"/>
    <row r="1047" ht="15"/>
    <row r="1048" ht="15"/>
    <row r="1049" ht="15"/>
    <row r="1050" ht="15"/>
    <row r="1051" ht="15"/>
    <row r="1052" ht="15"/>
    <row r="1053" ht="15"/>
    <row r="1054" ht="15"/>
    <row r="1055" ht="15"/>
    <row r="1058" ht="15"/>
    <row r="1059" ht="15"/>
    <row r="1060" ht="15"/>
    <row r="1061" ht="15"/>
    <row r="1062" ht="15"/>
    <row r="1063" ht="15"/>
    <row r="1064" ht="15"/>
    <row r="1066" ht="15"/>
    <row r="1067" ht="15"/>
    <row r="1068" ht="15"/>
    <row r="1069" ht="15"/>
    <row r="1070" ht="15"/>
    <row r="1071" ht="15"/>
    <row r="1072" ht="15"/>
    <row r="1073" ht="15"/>
    <row r="1074" ht="15"/>
    <row r="1075" ht="15"/>
    <row r="1076" ht="15"/>
    <row r="1078" ht="15"/>
    <row r="1079" ht="15"/>
    <row r="1080" ht="15"/>
    <row r="1081" ht="15"/>
    <row r="1082" ht="15"/>
    <row r="1083" ht="15"/>
    <row r="1084" ht="15"/>
    <row r="1085" ht="15"/>
    <row r="1086" ht="15"/>
    <row r="1087" ht="15"/>
    <row r="1095" ht="15"/>
    <row r="1096" ht="15"/>
    <row r="1099" ht="15"/>
    <row r="1100" ht="15"/>
    <row r="1101" ht="15"/>
    <row r="1102" ht="15"/>
    <row r="1103" ht="15"/>
    <row r="1104" ht="15"/>
    <row r="1105" ht="15"/>
    <row r="1106" ht="15"/>
    <row r="1109" ht="15"/>
    <row r="1110" ht="15"/>
    <row r="1111" ht="15"/>
    <row r="1112" ht="15"/>
    <row r="1113" ht="15"/>
    <row r="1114" ht="15"/>
    <row r="1115" ht="15"/>
    <row r="1116" ht="15"/>
    <row r="1117" ht="15"/>
    <row r="1118" ht="15"/>
    <row r="1119" ht="15"/>
    <row r="1120" ht="15"/>
    <row r="1122" ht="15"/>
    <row r="1123" ht="15"/>
    <row r="1124" ht="15"/>
    <row r="1127" ht="15"/>
    <row r="1129" ht="15"/>
    <row r="1131" ht="15"/>
    <row r="1134" ht="15"/>
    <row r="1135" ht="15"/>
    <row r="1136" ht="15"/>
    <row r="1138" ht="15"/>
    <row r="1140" ht="15"/>
    <row r="1141" ht="15"/>
    <row r="1142" ht="15"/>
    <row r="1143" ht="15"/>
    <row r="1144" ht="15"/>
    <row r="1146" ht="15"/>
    <row r="1147" ht="15"/>
    <row r="1148" ht="15"/>
    <row r="1149" ht="15"/>
    <row r="1151" ht="15"/>
    <row r="1153" ht="15"/>
    <row r="1154" ht="15"/>
    <row r="1156" ht="15"/>
    <row r="1157" ht="15"/>
    <row r="1158" ht="15"/>
    <row r="1159" ht="15"/>
    <row r="1161" ht="15"/>
    <row r="1163" ht="15"/>
    <row r="1164" ht="15"/>
    <row r="1165" ht="15"/>
    <row r="1166" ht="15"/>
    <row r="1168" ht="15"/>
    <row r="1169" ht="15"/>
    <row r="1170" ht="15"/>
    <row r="1171" ht="15"/>
    <row r="1172" ht="15"/>
    <row r="1173" ht="15"/>
    <row r="1174" ht="15"/>
    <row r="1177" ht="15"/>
    <row r="1179" ht="15"/>
    <row r="1180" ht="15"/>
    <row r="1181" ht="15"/>
    <row r="1182" ht="15"/>
    <row r="1183" ht="15"/>
    <row r="1184" ht="15"/>
    <row r="1185" ht="15"/>
    <row r="1186" ht="15"/>
    <row r="1189" ht="15"/>
    <row r="1190" ht="15"/>
    <row r="1192" ht="15"/>
    <row r="1194" ht="15"/>
    <row r="1195" ht="15"/>
    <row r="1196" ht="15"/>
    <row r="1197" ht="15"/>
    <row r="1198" ht="15"/>
    <row r="1202" ht="15"/>
    <row r="1203" ht="15"/>
    <row r="1205" ht="15"/>
    <row r="1206" ht="15"/>
    <row r="1209" ht="15"/>
    <row r="1210" ht="15"/>
    <row r="1214" ht="15"/>
    <row r="1221" ht="15"/>
    <row r="1223" ht="15"/>
    <row r="1224" ht="15"/>
    <row r="1225" ht="15"/>
    <row r="1232" ht="15"/>
    <row r="1233" ht="15"/>
    <row r="1234" ht="15"/>
    <row r="1235" ht="15"/>
    <row r="1237" ht="15"/>
    <row r="1239" ht="15"/>
    <row r="1248" ht="15"/>
    <row r="1249" ht="15"/>
    <row r="1250" ht="15"/>
    <row r="1251" ht="15"/>
    <row r="1253" ht="15"/>
  </sheetData>
  <dataValidations count="2">
    <dataValidation allowBlank="1" showInputMessage="1" showErrorMessage="1" sqref="E1" xr:uid="{920C6338-E771-4DAE-8C89-92A9093EA4DE}"/>
    <dataValidation type="list" allowBlank="1" showInputMessage="1" showErrorMessage="1" sqref="E2:E3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39116</v>
      </c>
      <c r="B2" s="171" t="str">
        <f>IFERROR(VLOOKUP(D2,DB!A:K,11,0),"")</f>
        <v>R6</v>
      </c>
      <c r="C2" s="168">
        <v>1</v>
      </c>
      <c r="D2" s="171" t="s">
        <v>38995</v>
      </c>
      <c r="E2" s="102" t="s">
        <v>39021</v>
      </c>
      <c r="F2" s="173">
        <v>45965.823483796295</v>
      </c>
      <c r="G2" s="115">
        <f ca="1">IFERROR(NOW()-F2,"-")</f>
        <v>0.31656516203656793</v>
      </c>
      <c r="H2" s="173">
        <v>45965.794849537036</v>
      </c>
      <c r="I2" s="171" t="str">
        <f>IFERROR(VLOOKUP(D2,DB!A:F,6,0),"")</f>
        <v>Generator-SG</v>
      </c>
      <c r="J2" s="102" t="str">
        <f>IFERROR(VLOOKUP(D2,DB!A:G,7,0),"")</f>
        <v>Vandalized</v>
      </c>
      <c r="K2" s="169" t="s">
        <v>39117</v>
      </c>
      <c r="L2" s="174" t="str">
        <f>IFERROR(VLOOKUP(D2,DB!A:I,9,0),"")</f>
        <v>Latis</v>
      </c>
    </row>
    <row r="3" spans="1:16383" ht="31.5" customHeight="1">
      <c r="A3" s="170"/>
      <c r="B3" s="171" t="str">
        <f>IFERROR(VLOOKUP(D3,DB!A:K,11,0),"")</f>
        <v/>
      </c>
      <c r="C3" s="168"/>
      <c r="D3" s="171"/>
      <c r="E3" s="102"/>
      <c r="F3" s="173"/>
      <c r="G3" s="115">
        <f ca="1">IFERROR(NOW()-F3,"-")</f>
        <v>45966.140048958332</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45966.140048958332</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45966.140048958332</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45966.140048958332</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45966.140048958332</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45966.140048958332</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45966.140048958332</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45966.140048958332</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45966.140048958332</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45966.140048958332</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45966.140048958332</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45966.140048958332</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45966.140048958332</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72"/>
      <c r="F16" s="173"/>
      <c r="G16" s="115">
        <f ca="1">IFERROR(NOW()-F16,"-")</f>
        <v>45966.140048958332</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72"/>
      <c r="F17" s="173"/>
      <c r="G17" s="115">
        <f ca="1">IFERROR(NOW()-F17,"-")</f>
        <v>45966.140048958332</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72"/>
      <c r="F18" s="173"/>
      <c r="G18" s="115">
        <f ca="1">IFERROR(NOW()-F18,"-")</f>
        <v>45966.140048958332</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72"/>
      <c r="F19" s="173"/>
      <c r="G19" s="115">
        <f ca="1">IFERROR(NOW()-F19,"-")</f>
        <v>45966.140048958332</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72"/>
      <c r="F20" s="173"/>
      <c r="G20" s="115">
        <f ca="1">IFERROR(NOW()-F20,"-")</f>
        <v>45966.140048958332</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72"/>
      <c r="F21" s="173"/>
      <c r="G21" s="115">
        <f ca="1">IFERROR(NOW()-F21,"-")</f>
        <v>45966.140048958332</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72"/>
      <c r="F22" s="173"/>
      <c r="G22" s="115">
        <f ca="1">IFERROR(NOW()-F22,"-")</f>
        <v>45966.140048958332</v>
      </c>
      <c r="H22" s="173"/>
      <c r="I22" s="171" t="str">
        <f>IFERROR(VLOOKUP(D22,DB!A:F,6,0),"")</f>
        <v/>
      </c>
      <c r="J22" s="102" t="str">
        <f>IFERROR(VLOOKUP(D22,DB!A:G,7,0),"")</f>
        <v/>
      </c>
      <c r="K22" s="169"/>
      <c r="L22" s="174" t="str">
        <f>IFERROR(VLOOKUP(D22,DB!A:I,9,0),"")</f>
        <v/>
      </c>
    </row>
    <row r="23" spans="1:12" ht="31.5" customHeight="1">
      <c r="A23" s="103"/>
      <c r="B23" s="102" t="str">
        <f>IFERROR(VLOOKUP(D23,DB!A:K,11,0),"")</f>
        <v/>
      </c>
      <c r="C23" s="104"/>
      <c r="D23" s="102"/>
      <c r="E23" s="105"/>
      <c r="F23" s="106"/>
      <c r="G23" s="76">
        <f ca="1">IFERROR(NOW()-F23,"-")</f>
        <v>45966.140048958332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45966.140048958332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45966.140048958332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45966.140048958332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45966.140048958332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45966.140048958332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45966.140048958332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45966.140048958332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45966.140048958332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45966.140048958332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45966.140048958332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45966.140048958332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45966.140048958332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45966.140048958332</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45966.140048958332</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45966.140048958332</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45966.140048958332</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45966.140048958332</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45966.140048958332</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45966.140048958332</v>
      </c>
      <c r="H42" s="106"/>
      <c r="I42" s="102" t="str">
        <f>IFERROR(VLOOKUP(D42,DB!A:F,6,0),"")</f>
        <v/>
      </c>
      <c r="J42" s="101" t="str">
        <f>IFERROR(VLOOKUP(D42,DB!A:G,7,0),"")</f>
        <v/>
      </c>
      <c r="K42" s="107"/>
      <c r="L42" s="108"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2025-11-05T00:23:40Z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